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uab.sharepoint.com/sites/UISAD377/Documentos compartidos/General/TERCER CICLE/MUF/CALENDARI/2526/"/>
    </mc:Choice>
  </mc:AlternateContent>
  <xr:revisionPtr revIDLastSave="1297" documentId="13_ncr:1_{C5A3680F-EB58-43AE-B35F-72552A764E66}" xr6:coauthVersionLast="47" xr6:coauthVersionMax="47" xr10:uidLastSave="{F61D7593-411D-415E-9AB7-F7880EC387D8}"/>
  <bookViews>
    <workbookView xWindow="28680" yWindow="-120" windowWidth="29040" windowHeight="15720" xr2:uid="{00000000-000D-0000-FFFF-FFFF00000000}"/>
  </bookViews>
  <sheets>
    <sheet name="Full1" sheetId="1" r:id="rId1"/>
    <sheet name="Full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L122" i="1"/>
  <c r="L123" i="1"/>
  <c r="M123" i="1" s="1"/>
  <c r="F125" i="1"/>
  <c r="L125" i="1"/>
  <c r="F164" i="1" l="1"/>
  <c r="G164" i="1" s="1"/>
  <c r="G163" i="1"/>
  <c r="L158" i="1"/>
  <c r="L152" i="1" l="1"/>
  <c r="L84" i="1" l="1"/>
  <c r="M84" i="1" s="1"/>
  <c r="L151" i="1" l="1"/>
  <c r="L146" i="1"/>
  <c r="M146" i="1" s="1"/>
  <c r="L139" i="1"/>
  <c r="M139" i="1" s="1"/>
  <c r="M140" i="1" s="1"/>
  <c r="F53" i="1" l="1"/>
  <c r="F54" i="1" s="1"/>
  <c r="F55" i="1" s="1"/>
  <c r="F73" i="1"/>
  <c r="G73" i="1" s="1"/>
  <c r="F64" i="1"/>
  <c r="F65" i="1" s="1"/>
  <c r="G65" i="1" s="1"/>
  <c r="L83" i="1"/>
  <c r="L82" i="1"/>
  <c r="M76" i="1"/>
  <c r="M81" i="1" s="1"/>
  <c r="L74" i="1"/>
  <c r="M74" i="1" s="1"/>
  <c r="F75" i="1"/>
  <c r="F76" i="1" s="1"/>
  <c r="F77" i="1" s="1"/>
  <c r="L73" i="1"/>
  <c r="G74" i="1"/>
  <c r="G72" i="1"/>
  <c r="L11" i="2"/>
  <c r="L10" i="2"/>
  <c r="M6" i="2"/>
  <c r="M7" i="2" s="1"/>
  <c r="L4" i="2"/>
  <c r="M4" i="2" s="1"/>
  <c r="F4" i="2"/>
  <c r="F5" i="2" s="1"/>
  <c r="L3" i="2"/>
  <c r="G3" i="2"/>
  <c r="F1" i="2"/>
  <c r="G1" i="2" s="1"/>
  <c r="M10" i="2" l="1"/>
  <c r="G77" i="1"/>
  <c r="F78" i="1"/>
  <c r="F66" i="1"/>
  <c r="M82" i="1"/>
  <c r="M83" i="1" s="1"/>
  <c r="G64" i="1"/>
  <c r="G76" i="1"/>
  <c r="G75" i="1"/>
  <c r="F2" i="2"/>
  <c r="G2" i="2" s="1"/>
  <c r="M11" i="2"/>
  <c r="F6" i="2"/>
  <c r="G5" i="2"/>
  <c r="G4" i="2"/>
  <c r="L176" i="1"/>
  <c r="L168" i="1"/>
  <c r="L160" i="1"/>
  <c r="L175" i="1"/>
  <c r="M175" i="1" s="1"/>
  <c r="L174" i="1"/>
  <c r="L173" i="1"/>
  <c r="L172" i="1"/>
  <c r="L167" i="1"/>
  <c r="L166" i="1"/>
  <c r="M166" i="1" s="1"/>
  <c r="L165" i="1"/>
  <c r="L161" i="1"/>
  <c r="L159" i="1"/>
  <c r="L154" i="1"/>
  <c r="M154" i="1" s="1"/>
  <c r="L153" i="1"/>
  <c r="L147" i="1"/>
  <c r="F147" i="1"/>
  <c r="F148" i="1" s="1"/>
  <c r="G146" i="1"/>
  <c r="G148" i="1" l="1"/>
  <c r="F79" i="1"/>
  <c r="G79" i="1" s="1"/>
  <c r="G78" i="1"/>
  <c r="F67" i="1"/>
  <c r="G66" i="1"/>
  <c r="G6" i="2"/>
  <c r="F7" i="2"/>
  <c r="G147" i="1"/>
  <c r="G67" i="1" l="1"/>
  <c r="F68" i="1"/>
  <c r="F8" i="2"/>
  <c r="G7" i="2"/>
  <c r="G68" i="1" l="1"/>
  <c r="F69" i="1"/>
  <c r="F80" i="1"/>
  <c r="F9" i="2"/>
  <c r="G8" i="2"/>
  <c r="F70" i="1" l="1"/>
  <c r="G70" i="1" s="1"/>
  <c r="G69" i="1"/>
  <c r="G80" i="1"/>
  <c r="F10" i="2"/>
  <c r="G9" i="2"/>
  <c r="F150" i="1"/>
  <c r="G149" i="1"/>
  <c r="F83" i="1" l="1"/>
  <c r="G83" i="1" s="1"/>
  <c r="G82" i="1"/>
  <c r="G10" i="2"/>
  <c r="F11" i="2"/>
  <c r="G11" i="2" s="1"/>
  <c r="G150" i="1"/>
  <c r="F154" i="1" l="1"/>
  <c r="G154" i="1" l="1"/>
  <c r="F157" i="1" l="1"/>
  <c r="F158" i="1" s="1"/>
  <c r="G158" i="1" s="1"/>
  <c r="G156" i="1"/>
  <c r="G157" i="1" l="1"/>
  <c r="F166" i="1" l="1"/>
  <c r="F167" i="1" l="1"/>
  <c r="F171" i="1" l="1"/>
  <c r="G170" i="1"/>
  <c r="G171" i="1" l="1"/>
  <c r="F174" i="1" l="1"/>
  <c r="L137" i="1" l="1"/>
  <c r="L136" i="1"/>
  <c r="M136" i="1" s="1"/>
  <c r="L133" i="1"/>
  <c r="M132" i="1"/>
  <c r="L131" i="1"/>
  <c r="L130" i="1"/>
  <c r="M130" i="1" s="1"/>
  <c r="L129" i="1"/>
  <c r="M129" i="1" s="1"/>
  <c r="L118" i="1"/>
  <c r="M118" i="1" s="1"/>
  <c r="L117" i="1"/>
  <c r="L115" i="1"/>
  <c r="L112" i="1"/>
  <c r="L111" i="1"/>
  <c r="F111" i="1"/>
  <c r="F112" i="1" s="1"/>
  <c r="L110" i="1"/>
  <c r="M110" i="1" s="1"/>
  <c r="G110" i="1"/>
  <c r="F95" i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L90" i="1"/>
  <c r="L89" i="1"/>
  <c r="F90" i="1"/>
  <c r="F91" i="1" s="1"/>
  <c r="F92" i="1" s="1"/>
  <c r="F93" i="1" s="1"/>
  <c r="L88" i="1"/>
  <c r="G89" i="1"/>
  <c r="F88" i="1"/>
  <c r="L87" i="1"/>
  <c r="L70" i="1"/>
  <c r="L69" i="1"/>
  <c r="M69" i="1" s="1"/>
  <c r="M66" i="1"/>
  <c r="L63" i="1"/>
  <c r="G63" i="1"/>
  <c r="L62" i="1"/>
  <c r="L61" i="1"/>
  <c r="L60" i="1"/>
  <c r="M60" i="1" s="1"/>
  <c r="F60" i="1"/>
  <c r="G60" i="1" s="1"/>
  <c r="L59" i="1"/>
  <c r="G59" i="1"/>
  <c r="L55" i="1"/>
  <c r="L54" i="1"/>
  <c r="L53" i="1"/>
  <c r="L52" i="1"/>
  <c r="L48" i="1"/>
  <c r="L47" i="1"/>
  <c r="L46" i="1"/>
  <c r="L45" i="1"/>
  <c r="M45" i="1" s="1"/>
  <c r="F47" i="1"/>
  <c r="L41" i="1"/>
  <c r="L39" i="1"/>
  <c r="L38" i="1"/>
  <c r="L35" i="1"/>
  <c r="L34" i="1"/>
  <c r="L33" i="1"/>
  <c r="L32" i="1"/>
  <c r="L31" i="1"/>
  <c r="M31" i="1" s="1"/>
  <c r="F31" i="1"/>
  <c r="G31" i="1" s="1"/>
  <c r="F26" i="1"/>
  <c r="F27" i="1" s="1"/>
  <c r="L20" i="1"/>
  <c r="G20" i="1"/>
  <c r="L19" i="1"/>
  <c r="G19" i="1"/>
  <c r="L18" i="1"/>
  <c r="L17" i="1"/>
  <c r="L14" i="1"/>
  <c r="F16" i="1"/>
  <c r="F17" i="1" s="1"/>
  <c r="G15" i="1"/>
  <c r="G14" i="1"/>
  <c r="L13" i="1"/>
  <c r="M13" i="1" s="1"/>
  <c r="L12" i="1"/>
  <c r="F9" i="1"/>
  <c r="F12" i="1" s="1"/>
  <c r="L7" i="1"/>
  <c r="G8" i="1"/>
  <c r="F4" i="1"/>
  <c r="F5" i="1" s="1"/>
  <c r="L3" i="1"/>
  <c r="M3" i="1" s="1"/>
  <c r="G3" i="1"/>
  <c r="L2" i="1"/>
  <c r="M2" i="1" s="1"/>
  <c r="G2" i="1"/>
  <c r="M4" i="1" l="1"/>
  <c r="M46" i="1"/>
  <c r="M47" i="1" s="1"/>
  <c r="M52" i="1"/>
  <c r="M53" i="1" s="1"/>
  <c r="M54" i="1" s="1"/>
  <c r="M55" i="1" s="1"/>
  <c r="M14" i="1"/>
  <c r="M17" i="1" s="1"/>
  <c r="M18" i="1" s="1"/>
  <c r="M19" i="1" s="1"/>
  <c r="M20" i="1" s="1"/>
  <c r="M35" i="1"/>
  <c r="M38" i="1" s="1"/>
  <c r="G9" i="1"/>
  <c r="G5" i="1"/>
  <c r="F6" i="1"/>
  <c r="G6" i="1" s="1"/>
  <c r="M70" i="1"/>
  <c r="G4" i="1"/>
  <c r="M87" i="1"/>
  <c r="M88" i="1" s="1"/>
  <c r="M89" i="1" s="1"/>
  <c r="M90" i="1" s="1"/>
  <c r="M11" i="1"/>
  <c r="M12" i="1" s="1"/>
  <c r="M32" i="1"/>
  <c r="M33" i="1" s="1"/>
  <c r="G90" i="1"/>
  <c r="F32" i="1"/>
  <c r="M41" i="1"/>
  <c r="M42" i="1" s="1"/>
  <c r="G17" i="1"/>
  <c r="F18" i="1"/>
  <c r="G18" i="1" s="1"/>
  <c r="M131" i="1"/>
  <c r="G112" i="1"/>
  <c r="M111" i="1"/>
  <c r="M112" i="1" s="1"/>
  <c r="M115" i="1" s="1"/>
  <c r="M116" i="1" s="1"/>
  <c r="G12" i="1"/>
  <c r="F13" i="1"/>
  <c r="G13" i="1" s="1"/>
  <c r="M61" i="1"/>
  <c r="M62" i="1" s="1"/>
  <c r="M137" i="1"/>
  <c r="F61" i="1"/>
  <c r="G11" i="1"/>
  <c r="G111" i="1"/>
  <c r="G16" i="1"/>
  <c r="G91" i="1"/>
  <c r="F48" i="1"/>
  <c r="F7" i="1" l="1"/>
  <c r="G7" i="1" s="1"/>
  <c r="F33" i="1"/>
  <c r="G32" i="1"/>
  <c r="M117" i="1"/>
  <c r="F49" i="1"/>
  <c r="F62" i="1"/>
  <c r="G62" i="1" s="1"/>
  <c r="G61" i="1"/>
  <c r="G33" i="1" l="1"/>
  <c r="F34" i="1"/>
  <c r="F114" i="1"/>
  <c r="G113" i="1"/>
  <c r="F35" i="1" l="1"/>
  <c r="G34" i="1"/>
  <c r="G114" i="1"/>
  <c r="F36" i="1" l="1"/>
  <c r="G35" i="1"/>
  <c r="F117" i="1"/>
  <c r="F37" i="1" l="1"/>
  <c r="G36" i="1"/>
  <c r="F118" i="1"/>
  <c r="G37" i="1" l="1"/>
  <c r="F119" i="1"/>
  <c r="G119" i="1" l="1"/>
  <c r="F40" i="1" l="1"/>
  <c r="F41" i="1" l="1"/>
  <c r="G40" i="1"/>
  <c r="F121" i="1"/>
  <c r="G120" i="1"/>
  <c r="F42" i="1" l="1"/>
  <c r="G42" i="1" s="1"/>
  <c r="G41" i="1"/>
  <c r="G121" i="1"/>
  <c r="F126" i="1" l="1"/>
  <c r="G127" i="1" l="1"/>
  <c r="G128" i="1" l="1"/>
  <c r="F133" i="1" l="1"/>
  <c r="F134" i="1" s="1"/>
  <c r="G132" i="1"/>
  <c r="G134" i="1" l="1"/>
  <c r="F135" i="1"/>
  <c r="G135" i="1" s="1"/>
  <c r="G133" i="1"/>
  <c r="F137" i="1" l="1"/>
  <c r="F138" i="1" s="1"/>
  <c r="F142" i="1" l="1"/>
  <c r="F140" i="1" l="1"/>
</calcChain>
</file>

<file path=xl/sharedStrings.xml><?xml version="1.0" encoding="utf-8"?>
<sst xmlns="http://schemas.openxmlformats.org/spreadsheetml/2006/main" count="732" uniqueCount="284">
  <si>
    <t>Módulo</t>
  </si>
  <si>
    <t>Coord.</t>
  </si>
  <si>
    <t>N semana</t>
  </si>
  <si>
    <t>Asignatura</t>
  </si>
  <si>
    <t>Profesor Responsable</t>
  </si>
  <si>
    <t>Fecha</t>
  </si>
  <si>
    <t xml:space="preserve"> d Semana</t>
  </si>
  <si>
    <t>H INI</t>
  </si>
  <si>
    <t>H FIN</t>
  </si>
  <si>
    <t>Localización</t>
  </si>
  <si>
    <t>Profesores (Centro) [ver acrónimos]</t>
  </si>
  <si>
    <t>h/d</t>
  </si>
  <si>
    <t>Horas ac.</t>
  </si>
  <si>
    <t>Tema</t>
  </si>
  <si>
    <t>OBSERVACIONS</t>
  </si>
  <si>
    <t>PRESENTACIÓN</t>
  </si>
  <si>
    <t xml:space="preserve"> </t>
  </si>
  <si>
    <t>15:00</t>
  </si>
  <si>
    <t>16:00</t>
  </si>
  <si>
    <t>Seminari 2 PB. UD Sant Pau-Barcelona</t>
  </si>
  <si>
    <t>Francesc Jiménez (UAB-DFTT)</t>
  </si>
  <si>
    <t>Presentación del Máster</t>
  </si>
  <si>
    <t>1. FARMACOLOGÍA BÁSICA AVANZADA (Codi assignatura Sigm@ 42359)</t>
  </si>
  <si>
    <t>Francesc Jiménez</t>
  </si>
  <si>
    <t xml:space="preserve">Antònia Agustí (UAB-DFTT+ HUVH-SFC + FICF) </t>
  </si>
  <si>
    <t>Información de las prácticas curriculares del Máster</t>
  </si>
  <si>
    <t>No hay clase programada</t>
  </si>
  <si>
    <t>–</t>
  </si>
  <si>
    <t>Fiesta de la Mercè, patrona de Barcelona</t>
  </si>
  <si>
    <t>Farmacocinética</t>
  </si>
  <si>
    <t>Caridad Pontes</t>
  </si>
  <si>
    <t xml:space="preserve"> (3 ECTS = 24 h presenciales)</t>
  </si>
  <si>
    <t>Caridad Pontes (UAB-DFTT + HUSCSP-CIM + HUSCSP-SECSP)</t>
  </si>
  <si>
    <t>Conceptos generales. Absorción y vías de administración. Distribución, metabolismo y excreción.</t>
  </si>
  <si>
    <t>L</t>
  </si>
  <si>
    <t xml:space="preserve"> Cálculo de posologías. Interacciones farmacocinéticas</t>
  </si>
  <si>
    <t>Variabilidad farmacocinética y monitorización de niveles de fármacos. Farmacogenética.</t>
  </si>
  <si>
    <t>Aplicación de la farmacocinética a la investigación y el desarrollo de medicamentos. Estudios farmacocinéticos.</t>
  </si>
  <si>
    <t>Aula M4/001. UD Ciències Mèdiques Bàsiques-Bellaterra</t>
  </si>
  <si>
    <r>
      <t>Francesc Jiménez (UAB-DFTT)</t>
    </r>
    <r>
      <rPr>
        <b/>
        <sz val="12"/>
        <color rgb="FFFF0000"/>
        <rFont val="Aptos Narrow"/>
        <family val="2"/>
      </rPr>
      <t xml:space="preserve"> (1 h.)</t>
    </r>
    <r>
      <rPr>
        <b/>
        <sz val="12"/>
        <color theme="1"/>
        <rFont val="Aptos Narrow"/>
        <family val="2"/>
      </rPr>
      <t xml:space="preserve"> / Marcel Jiménez </t>
    </r>
    <r>
      <rPr>
        <b/>
        <sz val="12"/>
        <color rgb="FFFF0000"/>
        <rFont val="Aptos Narrow"/>
        <family val="2"/>
      </rPr>
      <t>(2 h.)</t>
    </r>
    <r>
      <rPr>
        <b/>
        <sz val="12"/>
        <color theme="1"/>
        <rFont val="Aptos Narrow"/>
        <family val="2"/>
      </rPr>
      <t xml:space="preserve"> (UAB-DBCFI)</t>
    </r>
  </si>
  <si>
    <t>Presentación de la asignatura / Introducción a la Farmacodinamia</t>
  </si>
  <si>
    <t xml:space="preserve">Aula M0/127.11 Aula docent SID (Aules informàtiques). UD Ciències Mèdiques Bàsiques-Bellaterra </t>
  </si>
  <si>
    <t>Farmacodinamia aplicada I</t>
  </si>
  <si>
    <t>Farmacodinámica</t>
  </si>
  <si>
    <t>Leonardo Pardo (UAB-DPOGMP)</t>
  </si>
  <si>
    <t>Modelización matemática de la unión y actividad de los receptores I</t>
  </si>
  <si>
    <t>Modelización matemática de la unión y actividad de los receptores II</t>
  </si>
  <si>
    <t xml:space="preserve">Aula M4/001. UD Ciències Mèdiques Bàsiques-Bellaterra </t>
  </si>
  <si>
    <t>María Llorián (VHIR-DRMU + UAB-DFTT)</t>
  </si>
  <si>
    <t>Receptores acoplados a proteinas G: nuevas perspectivas farmacológicas</t>
  </si>
  <si>
    <t>Farmacodinamia aplicada II</t>
  </si>
  <si>
    <t>V</t>
  </si>
  <si>
    <t>No hi ha classe</t>
  </si>
  <si>
    <t>S</t>
  </si>
  <si>
    <t>D</t>
  </si>
  <si>
    <t>Fiesta Nacional de España</t>
  </si>
  <si>
    <t>Montserrat Solé (UAB-DBBM)</t>
  </si>
  <si>
    <t xml:space="preserve">Receptores ionotrópicos  </t>
  </si>
  <si>
    <t>Efectos de los Medicamentos: Respuesta Cínica y Efectos Adversos (0,5 ECTS = 4 h presenciales)</t>
  </si>
  <si>
    <t xml:space="preserve"> Antoni Vallano</t>
  </si>
  <si>
    <t>M</t>
  </si>
  <si>
    <t>Aula 001. Mòdul NORD. Edifici Pavelló Docent - UD VH</t>
  </si>
  <si>
    <t>Respuesta clínica a los fármacos y su medición I Los efectos adversos y su identificación</t>
  </si>
  <si>
    <t>Factores Modificadores de la Respuesta a los Fármacos (0,5 ECTS = 4 h presenciales)</t>
  </si>
  <si>
    <t>Magí Farré</t>
  </si>
  <si>
    <t>X</t>
  </si>
  <si>
    <t>Magí Farré  (UAB-DFTT + FC-HUGTiP )</t>
  </si>
  <si>
    <t>Modificadores patológicos de la respuesta a los fármacos</t>
  </si>
  <si>
    <t>J</t>
  </si>
  <si>
    <t xml:space="preserve">Sala de Graus. UD Ciències Mèdiques Bàsiques-Bellaterra </t>
  </si>
  <si>
    <t>Francesc Jiménez (UAB-DFTT) / Marcel Jiménez (UAB-DBCFI)</t>
  </si>
  <si>
    <t>Presentación póster científico y evaluación</t>
  </si>
  <si>
    <t xml:space="preserve">Seminari A. Facultat de Veterinària - Bellaterra </t>
  </si>
  <si>
    <t>Alhelí Rodríguez (UAB-DFTT + UAB-SAF-LL) | Armand Sánchez (UAB-DCAA + CRAG)</t>
  </si>
  <si>
    <r>
      <t xml:space="preserve">16:00 Presentación. "Omicamania" </t>
    </r>
    <r>
      <rPr>
        <b/>
        <sz val="12"/>
        <color theme="1"/>
        <rFont val="Aptos Narrow"/>
        <family val="2"/>
      </rPr>
      <t>|</t>
    </r>
    <r>
      <rPr>
        <sz val="12"/>
        <color theme="1"/>
        <rFont val="Aptos Narrow"/>
        <family val="2"/>
      </rPr>
      <t xml:space="preserve"> 16:30 Variación Genética</t>
    </r>
  </si>
  <si>
    <t xml:space="preserve"> Carles Fabregat (ICO-IDIBELL)</t>
  </si>
  <si>
    <t>Medicina personalizada</t>
  </si>
  <si>
    <t>Farmacolómica</t>
  </si>
  <si>
    <t xml:space="preserve"> Montserrat Carrascal (LP-CSIC)</t>
  </si>
  <si>
    <t>Métodos de la Proteómica</t>
  </si>
  <si>
    <t>(2 ECTS = 16 h presenciales)</t>
  </si>
  <si>
    <t>18:00</t>
  </si>
  <si>
    <t>Flor Correa (IRTA + CRESA)</t>
  </si>
  <si>
    <t>Microbioma</t>
  </si>
  <si>
    <t>Inmunómica</t>
  </si>
  <si>
    <t>Antoni Barbadilla (UAB-DGM + IBB-UAB)</t>
  </si>
  <si>
    <t xml:space="preserve"> Bioinformática </t>
  </si>
  <si>
    <t>Seminari A. Facultat de Veterinària - Bellaterra</t>
  </si>
  <si>
    <t>Antonio Villaverde (UAB-DGM + IBB-UAB)</t>
  </si>
  <si>
    <t>Nanofarmacología</t>
  </si>
  <si>
    <t>Alhelí Rodríguez</t>
  </si>
  <si>
    <t>No hi ha classe programada</t>
  </si>
  <si>
    <t>Sin clase programada</t>
  </si>
  <si>
    <t>Bárbara Tazón (HD-LDM)</t>
  </si>
  <si>
    <t>Métodos de la Genómica</t>
  </si>
  <si>
    <t>Joan Seoane (UAB-DBBM + VHIO)</t>
  </si>
  <si>
    <t>Investigación Translacional</t>
  </si>
  <si>
    <t>Fiesta del Día de todos Los Santos</t>
  </si>
  <si>
    <t>19:00</t>
  </si>
  <si>
    <t>Aula 1 PS. UD Sant Pau-Barcelona</t>
  </si>
  <si>
    <t xml:space="preserve"> Rosa M. Antonijoan (UAB-DFTT + HUSCSP-CIM) &amp; Rosa Morros (UAB-DFTT + HUSCSP-CIM)</t>
  </si>
  <si>
    <r>
      <t xml:space="preserve">Presentación </t>
    </r>
    <r>
      <rPr>
        <b/>
        <sz val="12"/>
        <color theme="1"/>
        <rFont val="Aptos Narrow"/>
        <family val="2"/>
      </rPr>
      <t>|</t>
    </r>
    <r>
      <rPr>
        <sz val="12"/>
        <color theme="1"/>
        <rFont val="Aptos Narrow"/>
        <family val="2"/>
      </rPr>
      <t xml:space="preserve"> Fase I</t>
    </r>
  </si>
  <si>
    <t>Fase II</t>
  </si>
  <si>
    <t>Rosa Maria Antonijoan</t>
  </si>
  <si>
    <t>20:00</t>
  </si>
  <si>
    <t>Fase III - Preclínica</t>
  </si>
  <si>
    <t>2. FARMACOLOGIA APLICADA (Codi assignatura Sigm@ 42358)</t>
  </si>
  <si>
    <t>Seminari 2 PS. UD Sant Pau-Barcelona</t>
  </si>
  <si>
    <t>Rosa M. Antonijoan (UAB-DFTT + HUSCSP-CIM)</t>
  </si>
  <si>
    <t>Problemática ensayo clínico</t>
  </si>
  <si>
    <t>Desarrollo de los Fármacos y Regulación del Mercado Farmacéutico</t>
  </si>
  <si>
    <t>(3.5 ECTS = 28 h presenciales)</t>
  </si>
  <si>
    <t>Rosa Morros (UAB-DFTT + HUSCSP-CIM)</t>
  </si>
  <si>
    <t>Fase IV I Efectividad</t>
  </si>
  <si>
    <t>Preparación y discusión del trabajo práctico</t>
  </si>
  <si>
    <t xml:space="preserve">Fernando de Mora (UAB-DFTT) </t>
  </si>
  <si>
    <t>Biosimilares</t>
  </si>
  <si>
    <t>Presentación trabajos</t>
  </si>
  <si>
    <t>Helena Rodríguez Muñoz (Talent Development Technician - Hipra)</t>
  </si>
  <si>
    <t>Clase Magistral Laboratorios Hipra</t>
  </si>
  <si>
    <t>Antònia Agustí (UAB-DFTT + FICF)</t>
  </si>
  <si>
    <t>Uso de medicamentos en comunidad. Necesidad evaluación uso. Estrategias para su estudio. Eficacia vs efectividad, de la investigación a la realidad clínica</t>
  </si>
  <si>
    <t>Evaluación Clínica y Epidemiológica de los Medicamentos</t>
  </si>
  <si>
    <t>Mònica Sabaté</t>
  </si>
  <si>
    <t>Aula Polivalent (Mòdul Sud)</t>
  </si>
  <si>
    <t>Mònica Sabaté i Judit Riera (UAB-DFTT + FICF)</t>
  </si>
  <si>
    <t>Tipos de estudios epidemiológicos</t>
  </si>
  <si>
    <t>Inma Fuentes (UAB-DFTT + FICF + ICS-UCEM) &amp; Antònia Agustí (UAB-DFTT + HUVH-SFC + FICF)</t>
  </si>
  <si>
    <t>Estudio de la eficacia de los medicamentos</t>
  </si>
  <si>
    <t>Glòria Cereza (FICF + VHIR) [2 h] &amp; Mònica Sabaté [2h]</t>
  </si>
  <si>
    <t>Estudio seguridad  medicamentos. Impacto de los efectos adversos en la población. Relación beneficio / riesgo. Valoración estudios observacionales que evalúan riesgo  medicamentos</t>
  </si>
  <si>
    <t>Estudio del uso de los medicamentos en la práctica clínica</t>
  </si>
  <si>
    <t>Bioestadística y Análisis de Datos</t>
  </si>
  <si>
    <t>Aula 4 P1. UD Sant Pau-Barcelona</t>
  </si>
  <si>
    <t>Ignasi Gich (UAB-DFTT + HUSCSP-CIM + HUSCSP-SECSP)</t>
  </si>
  <si>
    <t>Presentación, definiciones, Estadística Descriptiva</t>
  </si>
  <si>
    <t>Ignasi Gich</t>
  </si>
  <si>
    <t>Estadística Inferencial</t>
  </si>
  <si>
    <t>Relación Bivariante, Estadística Multivariante</t>
  </si>
  <si>
    <r>
      <rPr>
        <sz val="12"/>
        <rFont val="Aptos Narrow"/>
        <family val="2"/>
      </rPr>
      <t>Relación Cuanti vs Cuanti</t>
    </r>
    <r>
      <rPr>
        <sz val="12"/>
        <color theme="1"/>
        <rFont val="Aptos Narrow"/>
        <family val="2"/>
      </rPr>
      <t xml:space="preserve">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Tamaño de la muestra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IC</t>
    </r>
  </si>
  <si>
    <r>
      <t xml:space="preserve">Repaso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Prueba de evaluación y corrección</t>
    </r>
  </si>
  <si>
    <t>Seminari A. Facultat de Veterinària-Bellaterra</t>
  </si>
  <si>
    <t>Rubén Foj (Lab. Leti)</t>
  </si>
  <si>
    <t xml:space="preserve"> Experimentación in vivo e in vitro: ¿cómo y para qué?
Modelos de enfermedad, k.o. y transgénicos
Cultivo celular y bioensayos. Modelo de asma en ratón, estudios en persona. Ejercicio</t>
  </si>
  <si>
    <t>Marcel Jiménez (UAB-DBCFI)</t>
  </si>
  <si>
    <t>Electrofisiología.
Fundamentos y metodología.
Ejercicio</t>
  </si>
  <si>
    <t xml:space="preserve">Discusión Ejercicios
Determinación de moléculas I: proteínas </t>
  </si>
  <si>
    <t>Técnicas de Laboratorio</t>
  </si>
  <si>
    <t>Alberto Marco (UAB-DSAA)</t>
  </si>
  <si>
    <t>Técnicas en histopatología</t>
  </si>
  <si>
    <t>(2.5 ECTS = 20 h presenciales)</t>
  </si>
  <si>
    <t>Fernando de Mora</t>
  </si>
  <si>
    <t xml:space="preserve">Fiesta del Día de la Constitución Española  </t>
  </si>
  <si>
    <t>Fiesta de La Inmaculada Concepción</t>
  </si>
  <si>
    <t>Aula 3. Facultat de Veterinària-Bellaterra</t>
  </si>
  <si>
    <t>Rubén Foj (Lab. Leti)  &amp;  Marcel Jiménez (UAB-DBCFI)</t>
  </si>
  <si>
    <t>Rigor en publicación de resultados
Discusión ejercicio
Determinación de moléculas II: Biología Molecular
Ejercicio</t>
  </si>
  <si>
    <t>Ejercicio</t>
  </si>
  <si>
    <t>Seminari C. Facultat de Veterinària-Bellaterra</t>
  </si>
  <si>
    <t>Determinación de Moléculas II
Resolución Ejercicio</t>
  </si>
  <si>
    <t>Seminario 2 PB. UD Sant Pau-Barcelona</t>
  </si>
  <si>
    <t>El EMA y el AEMPS</t>
  </si>
  <si>
    <t>Contexto regulatorio de los estudios para evaluar medicamentos</t>
  </si>
  <si>
    <t>Margarita Arboix</t>
  </si>
  <si>
    <t>Margarita Arboix (UAB-DFTT + UAB-SAF-LL) &amp; Rosa Morros (UAB-DFTT + HUSCSP-CIM)</t>
  </si>
  <si>
    <t>El Registro de Medicamentos</t>
  </si>
  <si>
    <r>
      <t>Margarita Arboix (UAB-DFTT + UAB-SAF-LL) &amp;</t>
    </r>
    <r>
      <rPr>
        <b/>
        <sz val="12"/>
        <color rgb="FFFF0000"/>
        <rFont val="Aptos Narrow"/>
        <family val="2"/>
      </rPr>
      <t xml:space="preserve"> </t>
    </r>
    <r>
      <rPr>
        <b/>
        <sz val="12"/>
        <rFont val="Aptos Narrow"/>
        <family val="2"/>
      </rPr>
      <t xml:space="preserve"> &amp; David Sabaté (HIP) </t>
    </r>
  </si>
  <si>
    <t>Peculiaridades del medicamento veterinario</t>
  </si>
  <si>
    <t>Rosa Morros (UAB-DFTT + HUSCSP-CIM )</t>
  </si>
  <si>
    <t>Regulación del desarrollo de medicamentos</t>
  </si>
  <si>
    <t>Exposición de trabajos</t>
  </si>
  <si>
    <t>Inicio Periodo de Navidad</t>
  </si>
  <si>
    <t>Periodo de Navidad</t>
  </si>
  <si>
    <t>Período de Navidad</t>
  </si>
  <si>
    <t>Final Periodo de Navidad</t>
  </si>
  <si>
    <t>3. MÉTODOS DE INVESTIGACIÓN EN FARMACOLOGÍA CLÍNICA  (Codi assignatura Sigm@ 42360)</t>
  </si>
  <si>
    <t>Antònia Agustí</t>
  </si>
  <si>
    <t>Inma Fuentes &amp; Judit Riera (UAB-DFTT + HUVH SFC)</t>
  </si>
  <si>
    <r>
      <t xml:space="preserve">Introducción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Aspectos metodológicos</t>
    </r>
  </si>
  <si>
    <t>Aspectos metodológicos</t>
  </si>
  <si>
    <r>
      <t xml:space="preserve">Limitaciones de los ensayos clínicos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Metaanálisis de ensayos clínicos</t>
    </r>
  </si>
  <si>
    <t>El Ensayo Clínico</t>
  </si>
  <si>
    <t>Inma Fuentes</t>
  </si>
  <si>
    <t>(2,5 ECTS = 20 h presenciales)</t>
  </si>
  <si>
    <t>Judit Riera</t>
  </si>
  <si>
    <r>
      <t xml:space="preserve">Planificación y preparación de un ensayo clínico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Reclutamiento e inclusión | Protocolo del ensayo clínico</t>
    </r>
  </si>
  <si>
    <t>Caridad Pontes  (UAB-DFTT + CSPT-SF)</t>
  </si>
  <si>
    <r>
      <t xml:space="preserve">Procedimientos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Métodos de recogida de información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Calidad de la medida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(CRD)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(PNT)</t>
    </r>
  </si>
  <si>
    <r>
      <t xml:space="preserve">Seguridad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Monitorización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Documentación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Auditorías e inspecciones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Gestión de datos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</t>
    </r>
    <r>
      <rPr>
        <i/>
        <sz val="12"/>
        <rFont val="Aptos Narrow"/>
        <family val="2"/>
      </rPr>
      <t>Medical writing</t>
    </r>
  </si>
  <si>
    <t>Aula 201. Mòdul SUD. Edifici Pavelló Docent -UD VH</t>
  </si>
  <si>
    <t>Glòria Cereza (UAB-DFTT)</t>
  </si>
  <si>
    <r>
      <t xml:space="preserve">Necesidad y métodos de la Farmacovigilancia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Sistemas notificación espontánea</t>
    </r>
  </si>
  <si>
    <t>Farmacovigiláncia y Estudios de Uso de los Medicamentos</t>
  </si>
  <si>
    <t>Mònica Sabaté (UAB-DFTT+ HUVH-SFC)</t>
  </si>
  <si>
    <r>
      <t xml:space="preserve">Estudios de cohortes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Estudios de casos y controles</t>
    </r>
  </si>
  <si>
    <r>
      <t xml:space="preserve">Bases de datos en Farmacovigilancia: ejemplos prácticos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Toma de decisiones en materia de seguridad de medicamentos: el CSMH y el PRAC</t>
    </r>
  </si>
  <si>
    <r>
      <t xml:space="preserve">Antònia Agustí (UAB-DFTT+ HUVH-SFC) </t>
    </r>
    <r>
      <rPr>
        <b/>
        <sz val="12"/>
        <color rgb="FFC00000"/>
        <rFont val="Aptos Narrow"/>
        <family val="2"/>
      </rPr>
      <t>[2h]</t>
    </r>
    <r>
      <rPr>
        <b/>
        <sz val="12"/>
        <color theme="1"/>
        <rFont val="Aptos Narrow"/>
        <family val="2"/>
      </rPr>
      <t xml:space="preserve"> &amp; Immaculada Danés (UAB-DFTT+ HUVH-SFC) </t>
    </r>
    <r>
      <rPr>
        <b/>
        <sz val="12"/>
        <color rgb="FFC00000"/>
        <rFont val="Aptos Narrow"/>
        <family val="2"/>
      </rPr>
      <t>[1h]</t>
    </r>
  </si>
  <si>
    <r>
      <t xml:space="preserve">Introducción estudios utilización medicamentos. Objetivos y tipos de estudios...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Análisis oferta medicamentos. Análisis cuantitativo y cualitativo del consumo de medicamentos</t>
    </r>
  </si>
  <si>
    <r>
      <t xml:space="preserve">Mònica Sabaté (UAB-DFTT + HUVH-SFC) </t>
    </r>
    <r>
      <rPr>
        <b/>
        <sz val="12"/>
        <color rgb="FFC00000"/>
        <rFont val="Aptos Narrow"/>
        <family val="2"/>
      </rPr>
      <t>[2h]</t>
    </r>
    <r>
      <rPr>
        <b/>
        <sz val="12"/>
        <color theme="1"/>
        <rFont val="Aptos Narrow"/>
        <family val="2"/>
      </rPr>
      <t xml:space="preserve"> &amp; Immaculada Danés (UAB-DFTT + HUVH-SFC) </t>
    </r>
    <r>
      <rPr>
        <b/>
        <sz val="12"/>
        <color rgb="FFC00000"/>
        <rFont val="Aptos Narrow"/>
        <family val="2"/>
      </rPr>
      <t>[1h]</t>
    </r>
  </si>
  <si>
    <r>
      <t xml:space="preserve">Actividades evaluación cuantitativa y cualitativa...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Análisis indicación motivada prescripción...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Estudios pauta o esquema terapéutico</t>
    </r>
  </si>
  <si>
    <t>Antònia Agustí (UAB-DFTT + HUVH-SFC)</t>
  </si>
  <si>
    <r>
      <t xml:space="preserve">Actividades sobre los estudios de utilización de... </t>
    </r>
    <r>
      <rPr>
        <b/>
        <sz val="12"/>
        <rFont val="Aptos Narrow"/>
        <family val="2"/>
      </rPr>
      <t xml:space="preserve">| </t>
    </r>
    <r>
      <rPr>
        <sz val="12"/>
        <rFont val="Aptos Narrow"/>
        <family val="2"/>
      </rPr>
      <t xml:space="preserve">Análisis de los factores que condicionan  los hábitos de prescripción y análisis...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Política nacional e internacional de medicamentos</t>
    </r>
  </si>
  <si>
    <t>Farmacología Social y Farmacoeconomía</t>
  </si>
  <si>
    <t>Seminari 2 (2a planta), de la UD Germans Trias i Pujol</t>
  </si>
  <si>
    <r>
      <t>Magí Farré (UAB-DFTT +FC- HUGTP)</t>
    </r>
    <r>
      <rPr>
        <b/>
        <sz val="12"/>
        <color rgb="FFC00000"/>
        <rFont val="Aptos Narrow"/>
        <family val="2"/>
      </rPr>
      <t xml:space="preserve"> [2h]</t>
    </r>
    <r>
      <rPr>
        <b/>
        <sz val="12"/>
        <color theme="1"/>
        <rFont val="Aptos Narrow"/>
        <family val="2"/>
      </rPr>
      <t xml:space="preserve"> &amp; Esther Papaseit (UAB-DFTT +  FC-HUGTP) </t>
    </r>
    <r>
      <rPr>
        <b/>
        <sz val="12"/>
        <color rgb="FFC00000"/>
        <rFont val="Aptos Narrow"/>
        <family val="2"/>
      </rPr>
      <t>[2h]</t>
    </r>
  </si>
  <si>
    <r>
      <t xml:space="preserve">Introducción |  Investigación I |  Investigación II |  Farmacología social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Uso no terapéutico I</t>
    </r>
  </si>
  <si>
    <t>(1 ECTS = 8 h presenciales)</t>
  </si>
  <si>
    <r>
      <t xml:space="preserve">Clara Pérez (UAB-DFTT +  FC-HUGTP) </t>
    </r>
    <r>
      <rPr>
        <b/>
        <sz val="12"/>
        <color rgb="FFC00000"/>
        <rFont val="Aptos Narrow"/>
        <family val="2"/>
      </rPr>
      <t>[2h]</t>
    </r>
    <r>
      <rPr>
        <b/>
        <sz val="12"/>
        <color theme="1"/>
        <rFont val="Aptos Narrow"/>
        <family val="2"/>
      </rPr>
      <t xml:space="preserve"> &amp; Magí Farré  (UAB-DFTT +  FC-HUGTP) </t>
    </r>
    <r>
      <rPr>
        <b/>
        <sz val="12"/>
        <color rgb="FFC00000"/>
        <rFont val="Aptos Narrow"/>
        <family val="2"/>
      </rPr>
      <t>[2,5h]</t>
    </r>
  </si>
  <si>
    <r>
      <t xml:space="preserve">Farmacoeconomía | Investigación III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Uso no terapéutico II | Uso no terapéutico III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Consultas | Tutoría</t>
    </r>
  </si>
  <si>
    <t>Aula 201. Mòdul SUD. UD VH</t>
  </si>
  <si>
    <t xml:space="preserve">Imma Danés (UAB-DFTT + HUVH SFC) </t>
  </si>
  <si>
    <t>Prescripción razonada de medicamentos</t>
  </si>
  <si>
    <t>Impacto de la Investigación en la Práctica Clínica</t>
  </si>
  <si>
    <t>Selección de medicamentos y Guías de Práctica Clínica</t>
  </si>
  <si>
    <t>Imma Danés</t>
  </si>
  <si>
    <t>Regulación y Aspectos Bioéticos de la Investigación Clínica con Medicamentos</t>
  </si>
  <si>
    <t>Caridad Pontes (UAB-DFTT + CSPT-SF)</t>
  </si>
  <si>
    <t>Planificación y  desarrollo de un ensayo clínico</t>
  </si>
  <si>
    <t>Protocolo del ensayo clínico. Manual del investigador. Métodos de recogida de información</t>
  </si>
  <si>
    <t>Significación estadística. Medida del efecto. Pruebas diagnósticas(1)</t>
  </si>
  <si>
    <t>Estadística Avanzada Aplicada a la Investigación Clínica y Epidemiológica</t>
  </si>
  <si>
    <t>Significación estadística. Medida del efecto. Pruebas diagnósticas (2)</t>
  </si>
  <si>
    <r>
      <t xml:space="preserve">Regresión lineal. Regresión logística. </t>
    </r>
    <r>
      <rPr>
        <i/>
        <sz val="12"/>
        <rFont val="Aptos Narrow"/>
        <family val="2"/>
      </rPr>
      <t>Hazard ratio</t>
    </r>
    <r>
      <rPr>
        <sz val="12"/>
        <rFont val="Aptos Narrow"/>
        <family val="2"/>
      </rPr>
      <t xml:space="preserve"> y </t>
    </r>
    <r>
      <rPr>
        <i/>
        <sz val="12"/>
        <rFont val="Aptos Narrow"/>
        <family val="2"/>
      </rPr>
      <t>Propensity score</t>
    </r>
    <r>
      <rPr>
        <sz val="12"/>
        <rFont val="Aptos Narrow"/>
        <family val="2"/>
      </rPr>
      <t>. Efectividad comparada</t>
    </r>
  </si>
  <si>
    <t>4. MÉTODOS DE INVESTIGACIÓN EN FARMACOLOGÍA PRECLÍNICA  (Codi assignatura Sigm@ 42361)</t>
  </si>
  <si>
    <t>Alhelí  Rodríguez</t>
  </si>
  <si>
    <t>Seminari D. Facultat de Veterinària-Bellaterra</t>
  </si>
  <si>
    <t>Carles Cristòfol (UAB-DFTT)</t>
  </si>
  <si>
    <t>Introducción al módulo. Absorción</t>
  </si>
  <si>
    <t>Seminari B. Facultat de Veterinària-Bellaterra</t>
  </si>
  <si>
    <t>Gregorio Encina (WELAB)</t>
  </si>
  <si>
    <t>Distribución</t>
  </si>
  <si>
    <t>Laboratorio V0/114. Facultad de Veterinaria - Bellaterra</t>
  </si>
  <si>
    <t>Práctica de laboratorio</t>
  </si>
  <si>
    <t>Estudios de Farmacocinética</t>
  </si>
  <si>
    <t>Carles Cristòfol</t>
  </si>
  <si>
    <t>Alejandra Norniella (Stangest)</t>
  </si>
  <si>
    <t>Metabolismo y excreción</t>
  </si>
  <si>
    <t xml:space="preserve">Aula Informàtica 3. Facultat de Veterinaria-Bellaterra </t>
  </si>
  <si>
    <t>Josep Maria Cendrós (WELAB)</t>
  </si>
  <si>
    <t>Simulación pK por ordenador</t>
  </si>
  <si>
    <t>Toxicocinética</t>
  </si>
  <si>
    <t>Carles Cristòfol (UAB-DFTT) | Ángel González Wong (UAB-DMPiSP)</t>
  </si>
  <si>
    <r>
      <t xml:space="preserve">Contextualización (CC) </t>
    </r>
    <r>
      <rPr>
        <b/>
        <sz val="12"/>
        <color rgb="FF000000"/>
        <rFont val="Aptos Narrow"/>
        <family val="2"/>
      </rPr>
      <t xml:space="preserve">| </t>
    </r>
    <r>
      <rPr>
        <sz val="12"/>
        <color rgb="FF000000"/>
        <rFont val="Aptos Narrow"/>
        <family val="2"/>
      </rPr>
      <t>Screening de moléculas: automatización y alto rendimiento (JA)</t>
    </r>
  </si>
  <si>
    <t>No hay clase</t>
  </si>
  <si>
    <t>Estudios de Farmacodinámica</t>
  </si>
  <si>
    <t>Cómo elaborar protocolos siguiendo las Buenas Prácticas de Laboratorio</t>
  </si>
  <si>
    <t>Ángel González Wong (UAB-DMPiSP)</t>
  </si>
  <si>
    <r>
      <t>Niveles de investigación farmacológica I: Diseño de nuevas moléculas. Visita centro de diseño (</t>
    </r>
    <r>
      <rPr>
        <i/>
        <sz val="12"/>
        <rFont val="Aptos Narrow"/>
        <family val="2"/>
      </rPr>
      <t>per silica</t>
    </r>
    <r>
      <rPr>
        <sz val="12"/>
        <rFont val="Aptos Narrow"/>
        <family val="2"/>
      </rPr>
      <t>) Dpto. Bioestadística</t>
    </r>
  </si>
  <si>
    <r>
      <t xml:space="preserve">Joaquim Hernández (UAB-DBCFI) </t>
    </r>
    <r>
      <rPr>
        <b/>
        <sz val="12"/>
        <rFont val="Aptos Narrow"/>
        <family val="2"/>
      </rPr>
      <t xml:space="preserve">| Francesc Jimenez (UAB-DFTT) </t>
    </r>
  </si>
  <si>
    <r>
      <t xml:space="preserve">Células madre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Órganos aislados en el estudio de nuevas moléculas </t>
    </r>
  </si>
  <si>
    <t xml:space="preserve">    Anna Pujol Altarriba (UAB-DBBM) [1,5h] I  Vicente Martínez (UAB-DBCFI) [3 h]</t>
  </si>
  <si>
    <t>Modelos experimentales en animales transgénicos  | Modelos experimentales en animales no transgénicos</t>
  </si>
  <si>
    <t>Lydia Giménez (UAB-DPML) I Carles Cristòfol (UAB-DFTT)</t>
  </si>
  <si>
    <t>Análisis de diferentes tests de comportamiento en ratones I Examen</t>
  </si>
  <si>
    <t>David López Ribas (ITC) | Sara Martínez de Cripan (Eurecat)</t>
  </si>
  <si>
    <r>
      <t xml:space="preserve">Introducción: Toxicología en el desarrollo de fármacos </t>
    </r>
    <r>
      <rPr>
        <b/>
        <sz val="12"/>
        <rFont val="Aptos Narrow"/>
        <family val="2"/>
      </rPr>
      <t>|</t>
    </r>
    <r>
      <rPr>
        <sz val="12"/>
        <rFont val="Aptos Narrow"/>
        <family val="2"/>
      </rPr>
      <t xml:space="preserve"> Bioinformática y ómicas</t>
    </r>
  </si>
  <si>
    <t>Ricard Mollà (ALM)</t>
  </si>
  <si>
    <r>
      <t xml:space="preserve">Diseños in vivo: Estadística, aspectos regulatorios...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Tests requeridos</t>
    </r>
  </si>
  <si>
    <t>Lourdes Canut (APR) | José Luís Montero (ALM)</t>
  </si>
  <si>
    <r>
      <t xml:space="preserve">Toxicología de la reproducción y del desarrollo - Farmacología de seguridad I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Farmacología de seguridad II</t>
    </r>
  </si>
  <si>
    <t>Estudios de Toxicidad</t>
  </si>
  <si>
    <t>Eva Castells</t>
  </si>
  <si>
    <t>(3 ECTS = 24 h presenciales)</t>
  </si>
  <si>
    <t>Antonio Guzmán (WL)</t>
  </si>
  <si>
    <t>Estudios de genotoxicidad y de carcinogénesis</t>
  </si>
  <si>
    <t xml:space="preserve">Neus Prats (IRB) | Mariona Aulí (ALM) </t>
  </si>
  <si>
    <r>
      <t xml:space="preserve">Estudios de toxicidad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Patología toxicológica - Patología clínica.  Caso práctico </t>
    </r>
  </si>
  <si>
    <t>Laia Navarro (IDAEA-CSIC)</t>
  </si>
  <si>
    <r>
      <t xml:space="preserve">Otros tests de experimentación animal y alternativos </t>
    </r>
    <r>
      <rPr>
        <b/>
        <sz val="12"/>
        <color rgb="FF000000"/>
        <rFont val="Aptos Narrow"/>
        <family val="2"/>
      </rPr>
      <t>|</t>
    </r>
    <r>
      <rPr>
        <sz val="12"/>
        <color rgb="FF000000"/>
        <rFont val="Aptos Narrow"/>
        <family val="2"/>
      </rPr>
      <t xml:space="preserve"> Efectos sobre el medio ambiente. Examen</t>
    </r>
  </si>
  <si>
    <t>Regulación y Aspectos Bioéticos de la Investigación</t>
  </si>
  <si>
    <t>Vicente Martínez (UAB-DBCFI)</t>
  </si>
  <si>
    <t>Requerimientos éticos de la investigacinó en animales. Comités éticos, BPLs y protocolos</t>
  </si>
  <si>
    <t>Ética y experimentación animal en la industria farmacéutica</t>
  </si>
  <si>
    <t>Vicente Martínez</t>
  </si>
  <si>
    <t>M Jiménez (UAB-DBCFI)</t>
  </si>
  <si>
    <t>F de Mora</t>
  </si>
  <si>
    <t>Determinación de Moléculas II
Resolución Ejercicio</t>
  </si>
  <si>
    <t>Aula 112. Mòdul SUD. Edifici Pavelló Docent - UD VH</t>
  </si>
  <si>
    <t xml:space="preserve"> Antoni Vallano (UAB-DFTT + CSPT-SF + SCS)</t>
  </si>
  <si>
    <t>Antoni Vallano  (UAB-DFTT + CSPT-SF + SCS)</t>
  </si>
  <si>
    <t>M0/127.11 - UD Ciències Mèdiques Bàsiques-Bellaterra (Facultat de Medicina)</t>
  </si>
  <si>
    <t>Aula M4/001. UD Ciències Mèdiques Bàsiques-Bellaterra (Facultat de Medicina)</t>
  </si>
  <si>
    <t>Sara Bertobillo (UAB-SGiCE)</t>
  </si>
  <si>
    <t>Clase Magistral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</si>
</sst>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[h]:mm"/>
  </numFmts>
  <fonts count="40" x14ac:knownFonts="1">
    <font>
      <sz val="11"/>
      <color theme="1"/>
      <name val="Aptos Narrow"/>
      <family val="2"/>
      <scheme val="minor"/>
    </font>
    <font>
      <b/>
      <sz val="12"/>
      <color rgb="FFFFFF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2"/>
      <color rgb="FFC00000"/>
      <name val="Arial"/>
      <family val="2"/>
    </font>
    <font>
      <sz val="12"/>
      <color theme="8"/>
      <name val="Arial"/>
      <family val="2"/>
    </font>
    <font>
      <sz val="12"/>
      <color rgb="FFBFBFBF"/>
      <name val="Arial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sz val="12"/>
      <color rgb="FF000000"/>
      <name val="Aptos Narrow"/>
      <family val="2"/>
    </font>
    <font>
      <b/>
      <sz val="12"/>
      <name val="Aptos Narrow"/>
      <family val="2"/>
    </font>
    <font>
      <b/>
      <sz val="12"/>
      <color rgb="FFFF0000"/>
      <name val="Aptos Narrow"/>
      <family val="2"/>
    </font>
    <font>
      <sz val="12"/>
      <name val="Aptos Narrow"/>
      <family val="2"/>
    </font>
    <font>
      <sz val="12"/>
      <color theme="0"/>
      <name val="Aptos Narrow"/>
      <family val="2"/>
    </font>
    <font>
      <b/>
      <sz val="12"/>
      <color rgb="FF000000"/>
      <name val="Aptos Narrow"/>
      <family val="2"/>
    </font>
    <font>
      <sz val="12"/>
      <color theme="0" tint="-0.34998626667073579"/>
      <name val="Aptos Narrow"/>
      <family val="2"/>
    </font>
    <font>
      <sz val="10"/>
      <color rgb="FF000000"/>
      <name val="Aptos Narrow"/>
      <family val="2"/>
    </font>
    <font>
      <i/>
      <sz val="12"/>
      <name val="Aptos Narrow"/>
      <family val="2"/>
    </font>
    <font>
      <b/>
      <sz val="12"/>
      <color rgb="FFC00000"/>
      <name val="Aptos Narrow"/>
      <family val="2"/>
    </font>
    <font>
      <sz val="11"/>
      <color theme="1"/>
      <name val="Aptos Narrow"/>
      <family val="2"/>
    </font>
    <font>
      <sz val="12"/>
      <color theme="1"/>
      <name val="Aptos Narrow"/>
      <family val="2"/>
      <scheme val="minor"/>
    </font>
    <font>
      <b/>
      <sz val="12"/>
      <name val="Aptos Narrow"/>
    </font>
    <font>
      <sz val="12"/>
      <color rgb="FFFF0000"/>
      <name val="Aptos Narrow"/>
      <family val="2"/>
    </font>
    <font>
      <b/>
      <sz val="10"/>
      <color theme="1"/>
      <name val="Aptos Narrow"/>
      <family val="2"/>
    </font>
    <font>
      <b/>
      <sz val="9"/>
      <color rgb="FF000000"/>
      <name val="Arial"/>
      <family val="2"/>
    </font>
    <font>
      <b/>
      <sz val="10"/>
      <color rgb="FF000000"/>
      <name val="Aptos Narrow"/>
      <family val="2"/>
    </font>
    <font>
      <sz val="12"/>
      <color rgb="FF000000"/>
      <name val="Aptos Narrow"/>
      <family val="2"/>
      <scheme val="minor"/>
    </font>
    <font>
      <sz val="12"/>
      <color rgb="FF000000"/>
      <name val="Aptos Narrow"/>
      <scheme val="minor"/>
    </font>
    <font>
      <sz val="12"/>
      <name val="Aptos Narrow"/>
    </font>
    <font>
      <b/>
      <sz val="12"/>
      <color rgb="FF000000"/>
      <name val="Aptos Narrow"/>
    </font>
    <font>
      <b/>
      <sz val="10"/>
      <name val="Aptos Narrow"/>
      <family val="2"/>
    </font>
  </fonts>
  <fills count="60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0"/>
        <bgColor rgb="FFE2EFD9"/>
      </patternFill>
    </fill>
    <fill>
      <patternFill patternType="solid">
        <fgColor rgb="FFFF6699"/>
        <bgColor rgb="FFFF6699"/>
      </patternFill>
    </fill>
    <fill>
      <patternFill patternType="solid">
        <fgColor rgb="FFFF99CC"/>
        <bgColor rgb="FFFF99CC"/>
      </patternFill>
    </fill>
    <fill>
      <patternFill patternType="solid">
        <fgColor theme="8" tint="0.79998168889431442"/>
        <bgColor rgb="FFECECEC"/>
      </patternFill>
    </fill>
    <fill>
      <patternFill patternType="solid">
        <fgColor theme="8" tint="0.79998168889431442"/>
        <bgColor rgb="FFE2EFD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CECEC"/>
      </patternFill>
    </fill>
    <fill>
      <patternFill patternType="solid">
        <fgColor rgb="FFFF0000"/>
        <bgColor rgb="FFECECEC"/>
      </patternFill>
    </fill>
    <fill>
      <patternFill patternType="solid">
        <fgColor theme="9" tint="0.79998168889431442"/>
        <bgColor rgb="FFECECEC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E2EFD9"/>
      </patternFill>
    </fill>
    <fill>
      <patternFill patternType="solid">
        <fgColor rgb="FFE2EFDA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66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3366FF"/>
        <bgColor rgb="FF3366FF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rgb="FFECECE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00"/>
        <bgColor rgb="FFFFCC00"/>
      </patternFill>
    </fill>
    <fill>
      <patternFill patternType="solid">
        <fgColor theme="7" tint="0.59999389629810485"/>
        <bgColor rgb="FFFFCC99"/>
      </patternFill>
    </fill>
    <fill>
      <patternFill patternType="solid">
        <fgColor rgb="FFFF0000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9" tint="0.79998168889431442"/>
        <bgColor rgb="FFF1C232"/>
      </patternFill>
    </fill>
    <fill>
      <patternFill patternType="solid">
        <fgColor theme="9" tint="0.79998168889431442"/>
        <bgColor rgb="FFFFC000"/>
      </patternFill>
    </fill>
    <fill>
      <patternFill patternType="solid">
        <fgColor theme="9" tint="0.79998168889431442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theme="4" tint="0.79998168889431442"/>
        <bgColor rgb="FFECECE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66FF66"/>
        <bgColor indexed="64"/>
      </patternFill>
    </fill>
    <fill>
      <patternFill patternType="solid">
        <fgColor theme="3" tint="0.89999084444715716"/>
        <bgColor rgb="FFECECEC"/>
      </patternFill>
    </fill>
    <fill>
      <patternFill patternType="solid">
        <fgColor theme="3" tint="0.89999084444715716"/>
        <bgColor rgb="FFE2EFD9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F2F2F2"/>
      </patternFill>
    </fill>
    <fill>
      <patternFill patternType="solid">
        <fgColor theme="3" tint="0.89999084444715716"/>
        <bgColor rgb="FFDADADA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rgb="FFECECEC"/>
      </patternFill>
    </fill>
    <fill>
      <patternFill patternType="solid">
        <fgColor rgb="FFFFFFCC"/>
        <bgColor rgb="FFE2EFD9"/>
      </patternFill>
    </fill>
    <fill>
      <patternFill patternType="solid">
        <fgColor rgb="FFFFFFCC"/>
        <b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8168889431442"/>
        <bgColor rgb="FFECECEC"/>
      </patternFill>
    </fill>
    <fill>
      <patternFill patternType="solid">
        <fgColor rgb="FFFFFF00"/>
        <bgColor rgb="FFECECEC"/>
      </patternFill>
    </fill>
    <fill>
      <patternFill patternType="solid">
        <fgColor rgb="FFFFFF00"/>
        <bgColor rgb="FFDADADA"/>
      </patternFill>
    </fill>
    <fill>
      <patternFill patternType="solid">
        <fgColor theme="5" tint="0.59999389629810485"/>
        <bgColor indexed="64"/>
      </patternFill>
    </fill>
  </fills>
  <borders count="10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97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20" fontId="1" fillId="2" borderId="3" xfId="0" applyNumberFormat="1" applyFont="1" applyFill="1" applyBorder="1" applyAlignment="1">
      <alignment horizontal="center" vertical="center" wrapText="1"/>
    </xf>
    <xf numFmtId="20" fontId="1" fillId="2" borderId="3" xfId="0" applyNumberFormat="1" applyFont="1" applyFill="1" applyBorder="1" applyAlignment="1">
      <alignment horizontal="center" vertical="center" textRotation="90" wrapText="1"/>
    </xf>
    <xf numFmtId="165" fontId="1" fillId="2" borderId="3" xfId="0" applyNumberFormat="1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1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6" borderId="0" xfId="0" applyFont="1" applyFill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20" fontId="3" fillId="6" borderId="18" xfId="0" applyNumberFormat="1" applyFont="1" applyFill="1" applyBorder="1" applyAlignment="1">
      <alignment horizontal="center" vertical="center" wrapText="1"/>
    </xf>
    <xf numFmtId="20" fontId="3" fillId="6" borderId="1" xfId="0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14" fontId="8" fillId="6" borderId="18" xfId="0" applyNumberFormat="1" applyFont="1" applyFill="1" applyBorder="1" applyAlignment="1">
      <alignment horizontal="center" vertical="center" wrapText="1"/>
    </xf>
    <xf numFmtId="20" fontId="3" fillId="6" borderId="30" xfId="0" applyNumberFormat="1" applyFont="1" applyFill="1" applyBorder="1" applyAlignment="1">
      <alignment horizontal="center" vertical="center" wrapText="1"/>
    </xf>
    <xf numFmtId="0" fontId="8" fillId="18" borderId="30" xfId="0" applyFont="1" applyFill="1" applyBorder="1" applyAlignment="1">
      <alignment horizontal="center" vertical="center" wrapText="1"/>
    </xf>
    <xf numFmtId="0" fontId="4" fillId="21" borderId="18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 wrapText="1"/>
    </xf>
    <xf numFmtId="14" fontId="3" fillId="6" borderId="14" xfId="0" applyNumberFormat="1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20" fontId="3" fillId="6" borderId="14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3" fillId="23" borderId="0" xfId="0" applyFont="1" applyFill="1" applyAlignment="1">
      <alignment horizontal="center" vertical="center" wrapText="1"/>
    </xf>
    <xf numFmtId="0" fontId="3" fillId="7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8" fillId="21" borderId="40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20" fontId="3" fillId="21" borderId="1" xfId="0" applyNumberFormat="1" applyFont="1" applyFill="1" applyBorder="1" applyAlignment="1">
      <alignment horizontal="center" vertical="center" wrapText="1"/>
    </xf>
    <xf numFmtId="165" fontId="3" fillId="21" borderId="1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165" fontId="3" fillId="6" borderId="38" xfId="0" applyNumberFormat="1" applyFont="1" applyFill="1" applyBorder="1" applyAlignment="1">
      <alignment horizontal="center" vertical="center" wrapText="1"/>
    </xf>
    <xf numFmtId="0" fontId="12" fillId="18" borderId="12" xfId="0" applyFont="1" applyFill="1" applyBorder="1" applyAlignment="1">
      <alignment horizontal="center" wrapText="1"/>
    </xf>
    <xf numFmtId="165" fontId="3" fillId="15" borderId="40" xfId="0" applyNumberFormat="1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wrapText="1"/>
    </xf>
    <xf numFmtId="14" fontId="8" fillId="21" borderId="12" xfId="0" applyNumberFormat="1" applyFont="1" applyFill="1" applyBorder="1" applyAlignment="1">
      <alignment horizontal="center" vertical="center" wrapText="1"/>
    </xf>
    <xf numFmtId="0" fontId="8" fillId="21" borderId="12" xfId="0" applyFont="1" applyFill="1" applyBorder="1" applyAlignment="1">
      <alignment horizontal="center" vertical="center" wrapText="1"/>
    </xf>
    <xf numFmtId="20" fontId="3" fillId="21" borderId="12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20" fontId="3" fillId="6" borderId="19" xfId="0" applyNumberFormat="1" applyFont="1" applyFill="1" applyBorder="1" applyAlignment="1">
      <alignment horizontal="center" vertical="center" wrapText="1"/>
    </xf>
    <xf numFmtId="165" fontId="3" fillId="15" borderId="17" xfId="0" applyNumberFormat="1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wrapText="1"/>
    </xf>
    <xf numFmtId="14" fontId="8" fillId="21" borderId="1" xfId="0" applyNumberFormat="1" applyFont="1" applyFill="1" applyBorder="1" applyAlignment="1">
      <alignment horizontal="center" vertical="center" wrapText="1"/>
    </xf>
    <xf numFmtId="0" fontId="8" fillId="21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165" fontId="3" fillId="15" borderId="31" xfId="0" applyNumberFormat="1" applyFont="1" applyFill="1" applyBorder="1" applyAlignment="1">
      <alignment horizontal="center" vertical="center" wrapText="1"/>
    </xf>
    <xf numFmtId="14" fontId="8" fillId="25" borderId="18" xfId="0" applyNumberFormat="1" applyFont="1" applyFill="1" applyBorder="1" applyAlignment="1">
      <alignment horizontal="center" vertical="center" wrapText="1"/>
    </xf>
    <xf numFmtId="0" fontId="8" fillId="25" borderId="18" xfId="0" applyFont="1" applyFill="1" applyBorder="1" applyAlignment="1">
      <alignment horizontal="center" vertical="center" wrapText="1"/>
    </xf>
    <xf numFmtId="20" fontId="3" fillId="25" borderId="18" xfId="0" applyNumberFormat="1" applyFont="1" applyFill="1" applyBorder="1" applyAlignment="1">
      <alignment horizontal="center" vertical="center" wrapText="1"/>
    </xf>
    <xf numFmtId="20" fontId="3" fillId="25" borderId="40" xfId="0" applyNumberFormat="1" applyFont="1" applyFill="1" applyBorder="1" applyAlignment="1">
      <alignment horizontal="center" vertical="center" wrapText="1"/>
    </xf>
    <xf numFmtId="0" fontId="4" fillId="21" borderId="1" xfId="0" applyFont="1" applyFill="1" applyBorder="1" applyAlignment="1">
      <alignment vertical="center"/>
    </xf>
    <xf numFmtId="0" fontId="4" fillId="21" borderId="1" xfId="0" applyFont="1" applyFill="1" applyBorder="1" applyAlignment="1">
      <alignment horizontal="center" vertical="center"/>
    </xf>
    <xf numFmtId="14" fontId="8" fillId="25" borderId="1" xfId="0" applyNumberFormat="1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20" fontId="3" fillId="25" borderId="17" xfId="0" applyNumberFormat="1" applyFont="1" applyFill="1" applyBorder="1" applyAlignment="1">
      <alignment horizontal="center" vertical="center" wrapText="1"/>
    </xf>
    <xf numFmtId="14" fontId="3" fillId="15" borderId="18" xfId="0" applyNumberFormat="1" applyFont="1" applyFill="1" applyBorder="1" applyAlignment="1">
      <alignment horizontal="center" vertical="center" wrapText="1"/>
    </xf>
    <xf numFmtId="0" fontId="3" fillId="15" borderId="18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165" fontId="3" fillId="15" borderId="14" xfId="0" applyNumberFormat="1" applyFont="1" applyFill="1" applyBorder="1" applyAlignment="1">
      <alignment horizontal="center" vertical="center" wrapText="1"/>
    </xf>
    <xf numFmtId="0" fontId="8" fillId="18" borderId="14" xfId="0" applyFont="1" applyFill="1" applyBorder="1" applyAlignment="1">
      <alignment horizontal="center" vertical="center" wrapText="1"/>
    </xf>
    <xf numFmtId="0" fontId="5" fillId="6" borderId="4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14" fontId="3" fillId="15" borderId="21" xfId="0" applyNumberFormat="1" applyFont="1" applyFill="1" applyBorder="1" applyAlignment="1">
      <alignment horizontal="center" vertical="center" wrapText="1"/>
    </xf>
    <xf numFmtId="0" fontId="3" fillId="15" borderId="50" xfId="0" applyFont="1" applyFill="1" applyBorder="1" applyAlignment="1">
      <alignment horizontal="center" vertical="center" wrapText="1"/>
    </xf>
    <xf numFmtId="20" fontId="3" fillId="6" borderId="46" xfId="0" applyNumberFormat="1" applyFont="1" applyFill="1" applyBorder="1" applyAlignment="1">
      <alignment horizontal="center" vertical="center" wrapText="1"/>
    </xf>
    <xf numFmtId="0" fontId="4" fillId="6" borderId="51" xfId="0" applyFont="1" applyFill="1" applyBorder="1" applyAlignment="1">
      <alignment horizontal="center" vertical="center" wrapText="1"/>
    </xf>
    <xf numFmtId="0" fontId="5" fillId="18" borderId="52" xfId="0" applyFont="1" applyFill="1" applyBorder="1" applyAlignment="1">
      <alignment horizontal="center" vertical="center" wrapText="1"/>
    </xf>
    <xf numFmtId="165" fontId="3" fillId="15" borderId="46" xfId="0" applyNumberFormat="1" applyFont="1" applyFill="1" applyBorder="1" applyAlignment="1">
      <alignment horizontal="center" vertical="center" wrapText="1"/>
    </xf>
    <xf numFmtId="0" fontId="3" fillId="18" borderId="46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vertical="center"/>
    </xf>
    <xf numFmtId="0" fontId="3" fillId="31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13" borderId="53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14" fontId="17" fillId="6" borderId="7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20" fontId="17" fillId="6" borderId="7" xfId="0" applyNumberFormat="1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vertical="center" wrapText="1"/>
    </xf>
    <xf numFmtId="0" fontId="19" fillId="6" borderId="8" xfId="0" applyFont="1" applyFill="1" applyBorder="1" applyAlignment="1">
      <alignment horizontal="center" vertical="center" wrapText="1"/>
    </xf>
    <xf numFmtId="165" fontId="17" fillId="6" borderId="7" xfId="0" applyNumberFormat="1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6" fillId="42" borderId="6" xfId="0" applyFont="1" applyFill="1" applyBorder="1" applyAlignment="1">
      <alignment horizontal="center" vertical="center" wrapText="1"/>
    </xf>
    <xf numFmtId="14" fontId="17" fillId="42" borderId="12" xfId="0" applyNumberFormat="1" applyFont="1" applyFill="1" applyBorder="1" applyAlignment="1">
      <alignment horizontal="center" vertical="center" wrapText="1"/>
    </xf>
    <xf numFmtId="0" fontId="17" fillId="42" borderId="12" xfId="0" applyFont="1" applyFill="1" applyBorder="1" applyAlignment="1">
      <alignment horizontal="center" vertical="center" wrapText="1"/>
    </xf>
    <xf numFmtId="20" fontId="17" fillId="42" borderId="12" xfId="0" applyNumberFormat="1" applyFont="1" applyFill="1" applyBorder="1" applyAlignment="1">
      <alignment horizontal="center" vertical="center" wrapText="1"/>
    </xf>
    <xf numFmtId="20" fontId="17" fillId="42" borderId="13" xfId="0" applyNumberFormat="1" applyFont="1" applyFill="1" applyBorder="1" applyAlignment="1">
      <alignment horizontal="center" vertical="center" wrapText="1"/>
    </xf>
    <xf numFmtId="0" fontId="18" fillId="43" borderId="14" xfId="0" applyFont="1" applyFill="1" applyBorder="1" applyAlignment="1">
      <alignment vertical="center" wrapText="1"/>
    </xf>
    <xf numFmtId="20" fontId="17" fillId="42" borderId="15" xfId="0" applyNumberFormat="1" applyFont="1" applyFill="1" applyBorder="1" applyAlignment="1">
      <alignment horizontal="center" vertical="center" wrapText="1"/>
    </xf>
    <xf numFmtId="165" fontId="17" fillId="42" borderId="12" xfId="0" applyNumberFormat="1" applyFont="1" applyFill="1" applyBorder="1" applyAlignment="1">
      <alignment horizontal="center" vertical="center" wrapText="1"/>
    </xf>
    <xf numFmtId="0" fontId="21" fillId="44" borderId="12" xfId="0" applyFont="1" applyFill="1" applyBorder="1" applyAlignment="1">
      <alignment horizontal="center" vertical="center" wrapText="1"/>
    </xf>
    <xf numFmtId="14" fontId="17" fillId="42" borderId="1" xfId="0" applyNumberFormat="1" applyFont="1" applyFill="1" applyBorder="1" applyAlignment="1">
      <alignment horizontal="center" vertical="center" wrapText="1"/>
    </xf>
    <xf numFmtId="0" fontId="17" fillId="42" borderId="1" xfId="0" applyFont="1" applyFill="1" applyBorder="1" applyAlignment="1">
      <alignment horizontal="center" vertical="center" wrapText="1"/>
    </xf>
    <xf numFmtId="20" fontId="17" fillId="42" borderId="1" xfId="0" applyNumberFormat="1" applyFont="1" applyFill="1" applyBorder="1" applyAlignment="1">
      <alignment horizontal="center" vertical="center" wrapText="1"/>
    </xf>
    <xf numFmtId="0" fontId="18" fillId="43" borderId="18" xfId="0" applyFont="1" applyFill="1" applyBorder="1" applyAlignment="1">
      <alignment vertical="center" wrapText="1"/>
    </xf>
    <xf numFmtId="20" fontId="17" fillId="42" borderId="19" xfId="0" applyNumberFormat="1" applyFont="1" applyFill="1" applyBorder="1" applyAlignment="1">
      <alignment horizontal="center" vertical="center" wrapText="1"/>
    </xf>
    <xf numFmtId="165" fontId="17" fillId="42" borderId="1" xfId="0" applyNumberFormat="1" applyFont="1" applyFill="1" applyBorder="1" applyAlignment="1">
      <alignment horizontal="center" vertical="center" wrapText="1"/>
    </xf>
    <xf numFmtId="20" fontId="21" fillId="6" borderId="1" xfId="0" applyNumberFormat="1" applyFont="1" applyFill="1" applyBorder="1" applyAlignment="1">
      <alignment horizontal="center" vertical="center" wrapText="1"/>
    </xf>
    <xf numFmtId="0" fontId="17" fillId="42" borderId="18" xfId="0" applyFont="1" applyFill="1" applyBorder="1" applyAlignment="1">
      <alignment horizontal="center" vertical="center" wrapText="1"/>
    </xf>
    <xf numFmtId="0" fontId="16" fillId="42" borderId="0" xfId="0" applyFont="1" applyFill="1" applyAlignment="1">
      <alignment horizontal="center" vertical="center" wrapText="1"/>
    </xf>
    <xf numFmtId="20" fontId="17" fillId="42" borderId="18" xfId="0" applyNumberFormat="1" applyFont="1" applyFill="1" applyBorder="1" applyAlignment="1">
      <alignment horizontal="center" vertical="center" wrapText="1"/>
    </xf>
    <xf numFmtId="0" fontId="18" fillId="43" borderId="21" xfId="0" applyFont="1" applyFill="1" applyBorder="1" applyAlignment="1">
      <alignment vertical="center" wrapText="1"/>
    </xf>
    <xf numFmtId="0" fontId="16" fillId="42" borderId="22" xfId="0" applyFont="1" applyFill="1" applyBorder="1" applyAlignment="1">
      <alignment horizontal="center" vertical="center" wrapText="1"/>
    </xf>
    <xf numFmtId="14" fontId="17" fillId="42" borderId="23" xfId="0" applyNumberFormat="1" applyFont="1" applyFill="1" applyBorder="1" applyAlignment="1">
      <alignment horizontal="center" vertical="center" wrapText="1"/>
    </xf>
    <xf numFmtId="0" fontId="17" fillId="42" borderId="19" xfId="0" applyFont="1" applyFill="1" applyBorder="1" applyAlignment="1">
      <alignment horizontal="center" vertical="center" wrapText="1"/>
    </xf>
    <xf numFmtId="20" fontId="17" fillId="42" borderId="26" xfId="0" applyNumberFormat="1" applyFont="1" applyFill="1" applyBorder="1" applyAlignment="1">
      <alignment horizontal="center" vertical="center" wrapText="1"/>
    </xf>
    <xf numFmtId="165" fontId="17" fillId="42" borderId="26" xfId="0" applyNumberFormat="1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20" fontId="17" fillId="6" borderId="12" xfId="0" applyNumberFormat="1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165" fontId="17" fillId="6" borderId="6" xfId="0" applyNumberFormat="1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165" fontId="17" fillId="6" borderId="27" xfId="0" applyNumberFormat="1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20" fontId="17" fillId="6" borderId="18" xfId="0" applyNumberFormat="1" applyFont="1" applyFill="1" applyBorder="1" applyAlignment="1">
      <alignment horizontal="center" vertical="center" wrapText="1"/>
    </xf>
    <xf numFmtId="165" fontId="17" fillId="6" borderId="18" xfId="0" applyNumberFormat="1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14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>
      <alignment horizontal="center" vertical="center" wrapText="1"/>
    </xf>
    <xf numFmtId="20" fontId="17" fillId="6" borderId="1" xfId="0" applyNumberFormat="1" applyFont="1" applyFill="1" applyBorder="1" applyAlignment="1">
      <alignment horizontal="center" vertical="center" wrapText="1"/>
    </xf>
    <xf numFmtId="165" fontId="17" fillId="6" borderId="15" xfId="0" applyNumberFormat="1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165" fontId="17" fillId="6" borderId="19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20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20" fontId="21" fillId="6" borderId="28" xfId="0" applyNumberFormat="1" applyFont="1" applyFill="1" applyBorder="1" applyAlignment="1" applyProtection="1">
      <alignment horizontal="center" vertical="center" wrapText="1"/>
      <protection locked="0"/>
    </xf>
    <xf numFmtId="20" fontId="21" fillId="6" borderId="18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20" fontId="17" fillId="6" borderId="20" xfId="0" applyNumberFormat="1" applyFont="1" applyFill="1" applyBorder="1" applyAlignment="1">
      <alignment horizontal="center" vertical="center" wrapText="1"/>
    </xf>
    <xf numFmtId="14" fontId="21" fillId="6" borderId="18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22" fillId="19" borderId="1" xfId="0" applyFont="1" applyFill="1" applyBorder="1" applyAlignment="1">
      <alignment horizontal="center" vertical="center" wrapText="1"/>
    </xf>
    <xf numFmtId="20" fontId="17" fillId="6" borderId="30" xfId="0" applyNumberFormat="1" applyFont="1" applyFill="1" applyBorder="1" applyAlignment="1">
      <alignment horizontal="center" vertical="center" wrapText="1"/>
    </xf>
    <xf numFmtId="165" fontId="17" fillId="6" borderId="20" xfId="0" applyNumberFormat="1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16" fillId="15" borderId="22" xfId="0" applyFont="1" applyFill="1" applyBorder="1" applyAlignment="1">
      <alignment horizontal="center" vertical="center" wrapText="1"/>
    </xf>
    <xf numFmtId="0" fontId="18" fillId="21" borderId="18" xfId="0" applyFont="1" applyFill="1" applyBorder="1" applyAlignment="1">
      <alignment horizontal="center" vertical="center"/>
    </xf>
    <xf numFmtId="0" fontId="18" fillId="21" borderId="18" xfId="0" applyFont="1" applyFill="1" applyBorder="1" applyAlignment="1">
      <alignment vertical="center"/>
    </xf>
    <xf numFmtId="0" fontId="16" fillId="6" borderId="29" xfId="0" applyFont="1" applyFill="1" applyBorder="1" applyAlignment="1">
      <alignment horizontal="center" vertical="center" wrapText="1"/>
    </xf>
    <xf numFmtId="14" fontId="17" fillId="6" borderId="14" xfId="0" applyNumberFormat="1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20" fontId="17" fillId="6" borderId="14" xfId="0" applyNumberFormat="1" applyFont="1" applyFill="1" applyBorder="1" applyAlignment="1">
      <alignment horizontal="center" vertical="center" wrapText="1"/>
    </xf>
    <xf numFmtId="0" fontId="17" fillId="21" borderId="14" xfId="0" applyFont="1" applyFill="1" applyBorder="1" applyAlignment="1">
      <alignment horizontal="center" vertical="center" wrapText="1"/>
    </xf>
    <xf numFmtId="0" fontId="16" fillId="21" borderId="0" xfId="0" applyFont="1" applyFill="1" applyAlignment="1">
      <alignment horizontal="center" vertical="center" wrapText="1"/>
    </xf>
    <xf numFmtId="0" fontId="17" fillId="21" borderId="18" xfId="0" applyFont="1" applyFill="1" applyBorder="1" applyAlignment="1">
      <alignment horizontal="center" vertical="center" wrapText="1"/>
    </xf>
    <xf numFmtId="20" fontId="17" fillId="42" borderId="14" xfId="0" applyNumberFormat="1" applyFont="1" applyFill="1" applyBorder="1" applyAlignment="1">
      <alignment horizontal="center" vertical="center" wrapText="1"/>
    </xf>
    <xf numFmtId="165" fontId="17" fillId="42" borderId="18" xfId="0" applyNumberFormat="1" applyFont="1" applyFill="1" applyBorder="1" applyAlignment="1">
      <alignment horizontal="center" vertical="center" wrapText="1"/>
    </xf>
    <xf numFmtId="0" fontId="16" fillId="42" borderId="16" xfId="0" applyFont="1" applyFill="1" applyBorder="1" applyAlignment="1">
      <alignment horizontal="center" vertical="center" wrapText="1"/>
    </xf>
    <xf numFmtId="0" fontId="21" fillId="42" borderId="1" xfId="0" applyFont="1" applyFill="1" applyBorder="1" applyAlignment="1">
      <alignment horizontal="center" vertical="center" wrapText="1"/>
    </xf>
    <xf numFmtId="0" fontId="16" fillId="42" borderId="18" xfId="0" applyFont="1" applyFill="1" applyBorder="1" applyAlignment="1">
      <alignment horizontal="center" vertical="center" wrapText="1"/>
    </xf>
    <xf numFmtId="0" fontId="16" fillId="42" borderId="29" xfId="0" applyFont="1" applyFill="1" applyBorder="1" applyAlignment="1">
      <alignment horizontal="center" vertical="center" wrapText="1"/>
    </xf>
    <xf numFmtId="14" fontId="17" fillId="10" borderId="19" xfId="0" applyNumberFormat="1" applyFont="1" applyFill="1" applyBorder="1" applyAlignment="1">
      <alignment horizontal="center" vertical="center" wrapText="1"/>
    </xf>
    <xf numFmtId="0" fontId="17" fillId="10" borderId="17" xfId="0" applyFont="1" applyFill="1" applyBorder="1" applyAlignment="1">
      <alignment horizontal="center" vertical="center" wrapText="1"/>
    </xf>
    <xf numFmtId="20" fontId="17" fillId="10" borderId="29" xfId="0" applyNumberFormat="1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/>
    </xf>
    <xf numFmtId="0" fontId="18" fillId="44" borderId="18" xfId="0" applyFont="1" applyFill="1" applyBorder="1" applyAlignment="1">
      <alignment vertical="center"/>
    </xf>
    <xf numFmtId="0" fontId="16" fillId="42" borderId="32" xfId="0" applyFont="1" applyFill="1" applyBorder="1" applyAlignment="1">
      <alignment horizontal="center" vertical="center" wrapText="1"/>
    </xf>
    <xf numFmtId="14" fontId="17" fillId="15" borderId="14" xfId="0" applyNumberFormat="1" applyFont="1" applyFill="1" applyBorder="1" applyAlignment="1">
      <alignment horizontal="center" vertical="center" wrapText="1"/>
    </xf>
    <xf numFmtId="0" fontId="17" fillId="15" borderId="43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vertical="center" wrapText="1"/>
    </xf>
    <xf numFmtId="0" fontId="16" fillId="6" borderId="15" xfId="1" applyFont="1" applyFill="1" applyBorder="1" applyAlignment="1">
      <alignment vertical="center" wrapText="1"/>
    </xf>
    <xf numFmtId="20" fontId="17" fillId="6" borderId="12" xfId="1" applyNumberFormat="1" applyFont="1" applyFill="1" applyBorder="1" applyAlignment="1">
      <alignment horizontal="center" vertical="center" wrapText="1"/>
    </xf>
    <xf numFmtId="165" fontId="17" fillId="6" borderId="12" xfId="1" applyNumberFormat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14" fontId="17" fillId="6" borderId="12" xfId="0" applyNumberFormat="1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vertical="center" wrapText="1"/>
    </xf>
    <xf numFmtId="20" fontId="17" fillId="6" borderId="1" xfId="1" applyNumberFormat="1" applyFont="1" applyFill="1" applyBorder="1" applyAlignment="1">
      <alignment horizontal="center" vertical="center" wrapText="1"/>
    </xf>
    <xf numFmtId="165" fontId="17" fillId="6" borderId="1" xfId="1" applyNumberFormat="1" applyFont="1" applyFill="1" applyBorder="1" applyAlignment="1">
      <alignment horizontal="center" vertical="center" wrapText="1"/>
    </xf>
    <xf numFmtId="14" fontId="17" fillId="6" borderId="1" xfId="0" applyNumberFormat="1" applyFont="1" applyFill="1" applyBorder="1" applyAlignment="1">
      <alignment horizontal="center" vertical="center" wrapText="1"/>
    </xf>
    <xf numFmtId="0" fontId="18" fillId="6" borderId="27" xfId="0" applyFont="1" applyFill="1" applyBorder="1" applyAlignment="1">
      <alignment vertical="center" wrapText="1"/>
    </xf>
    <xf numFmtId="20" fontId="17" fillId="6" borderId="30" xfId="1" applyNumberFormat="1" applyFont="1" applyFill="1" applyBorder="1" applyAlignment="1">
      <alignment horizontal="center" vertical="center" wrapText="1"/>
    </xf>
    <xf numFmtId="165" fontId="17" fillId="6" borderId="30" xfId="1" applyNumberFormat="1" applyFont="1" applyFill="1" applyBorder="1" applyAlignment="1">
      <alignment horizontal="center" vertical="center" wrapText="1"/>
    </xf>
    <xf numFmtId="0" fontId="17" fillId="6" borderId="30" xfId="1" applyFont="1" applyFill="1" applyBorder="1" applyAlignment="1">
      <alignment horizontal="center" vertical="center" wrapText="1"/>
    </xf>
    <xf numFmtId="0" fontId="16" fillId="6" borderId="18" xfId="1" applyFont="1" applyFill="1" applyBorder="1" applyAlignment="1">
      <alignment horizontal="center" vertical="center" wrapText="1"/>
    </xf>
    <xf numFmtId="20" fontId="17" fillId="6" borderId="18" xfId="1" applyNumberFormat="1" applyFont="1" applyFill="1" applyBorder="1" applyAlignment="1">
      <alignment horizontal="center" vertical="center" wrapText="1"/>
    </xf>
    <xf numFmtId="165" fontId="17" fillId="6" borderId="18" xfId="1" applyNumberFormat="1" applyFont="1" applyFill="1" applyBorder="1" applyAlignment="1">
      <alignment horizontal="center" vertical="center" wrapText="1"/>
    </xf>
    <xf numFmtId="0" fontId="17" fillId="6" borderId="18" xfId="1" applyFont="1" applyFill="1" applyBorder="1" applyAlignment="1">
      <alignment horizontal="center" vertical="center" wrapText="1"/>
    </xf>
    <xf numFmtId="14" fontId="17" fillId="6" borderId="18" xfId="0" applyNumberFormat="1" applyFont="1" applyFill="1" applyBorder="1" applyAlignment="1">
      <alignment horizontal="center" vertical="center" wrapText="1"/>
    </xf>
    <xf numFmtId="0" fontId="16" fillId="6" borderId="44" xfId="1" applyFont="1" applyFill="1" applyBorder="1" applyAlignment="1">
      <alignment horizontal="center" vertical="center" wrapText="1"/>
    </xf>
    <xf numFmtId="0" fontId="17" fillId="6" borderId="16" xfId="1" applyFont="1" applyFill="1" applyBorder="1" applyAlignment="1">
      <alignment horizontal="center" vertical="center" wrapText="1"/>
    </xf>
    <xf numFmtId="14" fontId="17" fillId="10" borderId="14" xfId="0" applyNumberFormat="1" applyFont="1" applyFill="1" applyBorder="1" applyAlignment="1">
      <alignment horizontal="center" vertical="center" wrapText="1"/>
    </xf>
    <xf numFmtId="0" fontId="17" fillId="10" borderId="14" xfId="0" applyFont="1" applyFill="1" applyBorder="1" applyAlignment="1">
      <alignment horizontal="center" vertical="center" wrapText="1"/>
    </xf>
    <xf numFmtId="0" fontId="18" fillId="12" borderId="14" xfId="0" applyFont="1" applyFill="1" applyBorder="1" applyAlignment="1">
      <alignment horizontal="center" vertical="center"/>
    </xf>
    <xf numFmtId="0" fontId="17" fillId="43" borderId="47" xfId="1" applyFont="1" applyFill="1" applyBorder="1" applyAlignment="1">
      <alignment horizontal="center" vertical="center" wrapText="1"/>
    </xf>
    <xf numFmtId="20" fontId="17" fillId="43" borderId="47" xfId="1" applyNumberFormat="1" applyFont="1" applyFill="1" applyBorder="1" applyAlignment="1">
      <alignment horizontal="center" vertical="center" wrapText="1"/>
    </xf>
    <xf numFmtId="165" fontId="17" fillId="43" borderId="47" xfId="1" applyNumberFormat="1" applyFont="1" applyFill="1" applyBorder="1" applyAlignment="1">
      <alignment horizontal="center" vertical="center" wrapText="1"/>
    </xf>
    <xf numFmtId="0" fontId="18" fillId="44" borderId="18" xfId="0" applyFont="1" applyFill="1" applyBorder="1" applyAlignment="1">
      <alignment horizontal="center" vertical="center"/>
    </xf>
    <xf numFmtId="14" fontId="17" fillId="42" borderId="40" xfId="0" applyNumberFormat="1" applyFont="1" applyFill="1" applyBorder="1" applyAlignment="1">
      <alignment horizontal="center" vertical="center" wrapText="1"/>
    </xf>
    <xf numFmtId="0" fontId="21" fillId="44" borderId="14" xfId="0" applyFont="1" applyFill="1" applyBorder="1" applyAlignment="1">
      <alignment horizontal="center" vertical="center" wrapText="1"/>
    </xf>
    <xf numFmtId="165" fontId="17" fillId="42" borderId="14" xfId="0" applyNumberFormat="1" applyFont="1" applyFill="1" applyBorder="1" applyAlignment="1">
      <alignment horizontal="center" vertical="center" wrapText="1"/>
    </xf>
    <xf numFmtId="0" fontId="17" fillId="42" borderId="14" xfId="0" applyFont="1" applyFill="1" applyBorder="1" applyAlignment="1">
      <alignment horizontal="center" vertical="center" wrapText="1"/>
    </xf>
    <xf numFmtId="14" fontId="17" fillId="42" borderId="13" xfId="0" applyNumberFormat="1" applyFont="1" applyFill="1" applyBorder="1" applyAlignment="1">
      <alignment horizontal="center" vertical="center" wrapText="1"/>
    </xf>
    <xf numFmtId="0" fontId="21" fillId="44" borderId="18" xfId="0" applyFont="1" applyFill="1" applyBorder="1" applyAlignment="1">
      <alignment horizontal="center" vertical="center" wrapText="1"/>
    </xf>
    <xf numFmtId="14" fontId="17" fillId="42" borderId="29" xfId="0" applyNumberFormat="1" applyFont="1" applyFill="1" applyBorder="1" applyAlignment="1">
      <alignment horizontal="center" vertical="center" wrapText="1"/>
    </xf>
    <xf numFmtId="0" fontId="19" fillId="42" borderId="18" xfId="0" applyFont="1" applyFill="1" applyBorder="1" applyAlignment="1">
      <alignment horizontal="center" vertical="center" wrapText="1"/>
    </xf>
    <xf numFmtId="14" fontId="17" fillId="42" borderId="17" xfId="0" applyNumberFormat="1" applyFont="1" applyFill="1" applyBorder="1" applyAlignment="1">
      <alignment horizontal="center" vertical="center" wrapText="1"/>
    </xf>
    <xf numFmtId="0" fontId="21" fillId="42" borderId="18" xfId="0" applyFont="1" applyFill="1" applyBorder="1" applyAlignment="1">
      <alignment horizontal="center" vertical="center" wrapText="1"/>
    </xf>
    <xf numFmtId="14" fontId="17" fillId="44" borderId="26" xfId="0" applyNumberFormat="1" applyFont="1" applyFill="1" applyBorder="1" applyAlignment="1">
      <alignment horizontal="center" vertical="center" wrapText="1"/>
    </xf>
    <xf numFmtId="0" fontId="17" fillId="44" borderId="32" xfId="0" applyFont="1" applyFill="1" applyBorder="1" applyAlignment="1">
      <alignment horizontal="center" vertical="center" wrapText="1"/>
    </xf>
    <xf numFmtId="20" fontId="17" fillId="44" borderId="32" xfId="0" applyNumberFormat="1" applyFont="1" applyFill="1" applyBorder="1" applyAlignment="1">
      <alignment horizontal="center" vertical="center" wrapText="1"/>
    </xf>
    <xf numFmtId="0" fontId="16" fillId="44" borderId="16" xfId="0" applyFont="1" applyFill="1" applyBorder="1" applyAlignment="1">
      <alignment horizontal="center" vertical="center" wrapText="1"/>
    </xf>
    <xf numFmtId="20" fontId="17" fillId="44" borderId="16" xfId="0" applyNumberFormat="1" applyFont="1" applyFill="1" applyBorder="1" applyAlignment="1">
      <alignment horizontal="center" vertical="center" wrapText="1"/>
    </xf>
    <xf numFmtId="165" fontId="17" fillId="44" borderId="16" xfId="0" applyNumberFormat="1" applyFont="1" applyFill="1" applyBorder="1" applyAlignment="1">
      <alignment horizontal="center" vertical="center" wrapText="1"/>
    </xf>
    <xf numFmtId="0" fontId="17" fillId="44" borderId="16" xfId="0" applyFont="1" applyFill="1" applyBorder="1" applyAlignment="1">
      <alignment horizontal="center" vertical="center" wrapText="1"/>
    </xf>
    <xf numFmtId="0" fontId="16" fillId="15" borderId="53" xfId="0" applyFont="1" applyFill="1" applyBorder="1" applyAlignment="1">
      <alignment horizontal="center" vertical="center" wrapText="1"/>
    </xf>
    <xf numFmtId="14" fontId="17" fillId="15" borderId="18" xfId="0" applyNumberFormat="1" applyFont="1" applyFill="1" applyBorder="1" applyAlignment="1">
      <alignment horizontal="center" vertical="center" wrapText="1"/>
    </xf>
    <xf numFmtId="0" fontId="17" fillId="15" borderId="18" xfId="0" applyFont="1" applyFill="1" applyBorder="1" applyAlignment="1">
      <alignment horizontal="center" vertical="center" wrapText="1"/>
    </xf>
    <xf numFmtId="20" fontId="17" fillId="15" borderId="18" xfId="0" applyNumberFormat="1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20" fontId="17" fillId="15" borderId="14" xfId="0" applyNumberFormat="1" applyFont="1" applyFill="1" applyBorder="1" applyAlignment="1">
      <alignment horizontal="center" vertical="center" wrapText="1"/>
    </xf>
    <xf numFmtId="165" fontId="17" fillId="15" borderId="14" xfId="0" applyNumberFormat="1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6" fillId="21" borderId="22" xfId="0" applyFont="1" applyFill="1" applyBorder="1" applyAlignment="1">
      <alignment horizontal="center" vertical="center" wrapText="1"/>
    </xf>
    <xf numFmtId="0" fontId="16" fillId="15" borderId="29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center" vertical="center" wrapText="1"/>
    </xf>
    <xf numFmtId="165" fontId="17" fillId="15" borderId="18" xfId="0" applyNumberFormat="1" applyFont="1" applyFill="1" applyBorder="1" applyAlignment="1">
      <alignment horizontal="center" vertical="center" wrapText="1"/>
    </xf>
    <xf numFmtId="14" fontId="17" fillId="15" borderId="54" xfId="0" applyNumberFormat="1" applyFont="1" applyFill="1" applyBorder="1" applyAlignment="1">
      <alignment horizontal="center" vertical="center" wrapText="1"/>
    </xf>
    <xf numFmtId="14" fontId="21" fillId="21" borderId="1" xfId="0" applyNumberFormat="1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horizontal="center" vertical="center" wrapText="1"/>
    </xf>
    <xf numFmtId="0" fontId="18" fillId="21" borderId="22" xfId="0" applyFont="1" applyFill="1" applyBorder="1" applyAlignment="1">
      <alignment vertical="center"/>
    </xf>
    <xf numFmtId="0" fontId="18" fillId="6" borderId="27" xfId="0" applyFont="1" applyFill="1" applyBorder="1" applyAlignment="1">
      <alignment horizontal="center" vertical="center" wrapText="1"/>
    </xf>
    <xf numFmtId="20" fontId="17" fillId="15" borderId="27" xfId="0" applyNumberFormat="1" applyFont="1" applyFill="1" applyBorder="1" applyAlignment="1">
      <alignment horizontal="center" vertical="center" wrapText="1"/>
    </xf>
    <xf numFmtId="165" fontId="17" fillId="15" borderId="27" xfId="0" applyNumberFormat="1" applyFont="1" applyFill="1" applyBorder="1" applyAlignment="1">
      <alignment horizontal="center" vertical="center" wrapText="1"/>
    </xf>
    <xf numFmtId="0" fontId="21" fillId="15" borderId="27" xfId="0" applyFont="1" applyFill="1" applyBorder="1" applyAlignment="1">
      <alignment horizontal="center" vertical="center" wrapText="1"/>
    </xf>
    <xf numFmtId="0" fontId="16" fillId="21" borderId="49" xfId="0" applyFont="1" applyFill="1" applyBorder="1" applyAlignment="1">
      <alignment horizontal="center" vertical="center" wrapText="1"/>
    </xf>
    <xf numFmtId="0" fontId="16" fillId="15" borderId="24" xfId="0" applyFont="1" applyFill="1" applyBorder="1" applyAlignment="1">
      <alignment horizontal="center" vertical="center" wrapText="1"/>
    </xf>
    <xf numFmtId="14" fontId="22" fillId="14" borderId="21" xfId="0" applyNumberFormat="1" applyFont="1" applyFill="1" applyBorder="1" applyAlignment="1">
      <alignment horizontal="center" vertical="center" wrapText="1"/>
    </xf>
    <xf numFmtId="0" fontId="22" fillId="25" borderId="21" xfId="0" applyFont="1" applyFill="1" applyBorder="1" applyAlignment="1">
      <alignment horizontal="center" vertical="center" wrapText="1"/>
    </xf>
    <xf numFmtId="20" fontId="18" fillId="21" borderId="18" xfId="0" applyNumberFormat="1" applyFont="1" applyFill="1" applyBorder="1" applyAlignment="1">
      <alignment horizontal="center" vertical="center"/>
    </xf>
    <xf numFmtId="0" fontId="16" fillId="43" borderId="29" xfId="0" applyFont="1" applyFill="1" applyBorder="1" applyAlignment="1">
      <alignment horizontal="center" vertical="center" wrapText="1"/>
    </xf>
    <xf numFmtId="14" fontId="17" fillId="11" borderId="14" xfId="0" applyNumberFormat="1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17" fillId="44" borderId="12" xfId="0" applyFont="1" applyFill="1" applyBorder="1" applyAlignment="1">
      <alignment horizontal="center" vertical="center" wrapText="1"/>
    </xf>
    <xf numFmtId="20" fontId="17" fillId="44" borderId="12" xfId="0" applyNumberFormat="1" applyFont="1" applyFill="1" applyBorder="1" applyAlignment="1">
      <alignment horizontal="center" vertical="center" wrapText="1"/>
    </xf>
    <xf numFmtId="165" fontId="17" fillId="44" borderId="12" xfId="0" applyNumberFormat="1" applyFont="1" applyFill="1" applyBorder="1" applyAlignment="1">
      <alignment horizontal="center" vertical="center" wrapText="1"/>
    </xf>
    <xf numFmtId="14" fontId="17" fillId="42" borderId="18" xfId="0" applyNumberFormat="1" applyFont="1" applyFill="1" applyBorder="1" applyAlignment="1">
      <alignment horizontal="center" vertical="center" wrapText="1"/>
    </xf>
    <xf numFmtId="20" fontId="17" fillId="43" borderId="18" xfId="0" applyNumberFormat="1" applyFont="1" applyFill="1" applyBorder="1" applyAlignment="1">
      <alignment horizontal="center" vertical="center" wrapText="1"/>
    </xf>
    <xf numFmtId="0" fontId="18" fillId="43" borderId="18" xfId="0" applyFont="1" applyFill="1" applyBorder="1" applyAlignment="1">
      <alignment horizontal="center" vertical="center" wrapText="1"/>
    </xf>
    <xf numFmtId="0" fontId="19" fillId="43" borderId="14" xfId="0" applyFont="1" applyFill="1" applyBorder="1" applyAlignment="1">
      <alignment horizontal="center" vertical="center" wrapText="1"/>
    </xf>
    <xf numFmtId="20" fontId="17" fillId="43" borderId="14" xfId="0" applyNumberFormat="1" applyFont="1" applyFill="1" applyBorder="1" applyAlignment="1">
      <alignment horizontal="center" vertical="center" wrapText="1"/>
    </xf>
    <xf numFmtId="165" fontId="17" fillId="43" borderId="38" xfId="0" applyNumberFormat="1" applyFont="1" applyFill="1" applyBorder="1" applyAlignment="1">
      <alignment horizontal="center" vertical="center" wrapText="1"/>
    </xf>
    <xf numFmtId="0" fontId="25" fillId="44" borderId="12" xfId="0" applyFont="1" applyFill="1" applyBorder="1" applyAlignment="1">
      <alignment horizontal="center" wrapText="1"/>
    </xf>
    <xf numFmtId="14" fontId="21" fillId="43" borderId="18" xfId="0" applyNumberFormat="1" applyFont="1" applyFill="1" applyBorder="1" applyAlignment="1">
      <alignment horizontal="center" vertical="center" wrapText="1"/>
    </xf>
    <xf numFmtId="0" fontId="21" fillId="43" borderId="18" xfId="0" applyFont="1" applyFill="1" applyBorder="1" applyAlignment="1">
      <alignment horizontal="center" vertical="center" wrapText="1"/>
    </xf>
    <xf numFmtId="0" fontId="16" fillId="43" borderId="18" xfId="0" applyFont="1" applyFill="1" applyBorder="1" applyAlignment="1">
      <alignment horizontal="center" vertical="center" wrapText="1"/>
    </xf>
    <xf numFmtId="165" fontId="17" fillId="42" borderId="40" xfId="0" applyNumberFormat="1" applyFont="1" applyFill="1" applyBorder="1" applyAlignment="1">
      <alignment horizontal="center" vertical="center" wrapText="1"/>
    </xf>
    <xf numFmtId="0" fontId="25" fillId="44" borderId="1" xfId="0" applyFont="1" applyFill="1" applyBorder="1" applyAlignment="1">
      <alignment horizontal="center" wrapText="1"/>
    </xf>
    <xf numFmtId="0" fontId="19" fillId="43" borderId="1" xfId="0" applyFont="1" applyFill="1" applyBorder="1" applyAlignment="1">
      <alignment horizontal="center" vertical="center" wrapText="1"/>
    </xf>
    <xf numFmtId="20" fontId="17" fillId="43" borderId="19" xfId="0" applyNumberFormat="1" applyFont="1" applyFill="1" applyBorder="1" applyAlignment="1">
      <alignment horizontal="center" vertical="center" wrapText="1"/>
    </xf>
    <xf numFmtId="165" fontId="17" fillId="42" borderId="17" xfId="0" applyNumberFormat="1" applyFont="1" applyFill="1" applyBorder="1" applyAlignment="1">
      <alignment horizontal="center" vertical="center" wrapText="1"/>
    </xf>
    <xf numFmtId="0" fontId="18" fillId="44" borderId="1" xfId="0" applyFont="1" applyFill="1" applyBorder="1" applyAlignment="1">
      <alignment horizontal="center" wrapText="1"/>
    </xf>
    <xf numFmtId="14" fontId="21" fillId="44" borderId="12" xfId="0" applyNumberFormat="1" applyFont="1" applyFill="1" applyBorder="1" applyAlignment="1">
      <alignment horizontal="center" vertical="center" wrapText="1"/>
    </xf>
    <xf numFmtId="0" fontId="16" fillId="43" borderId="0" xfId="0" applyFont="1" applyFill="1" applyAlignment="1">
      <alignment horizontal="center" vertical="center" wrapText="1"/>
    </xf>
    <xf numFmtId="0" fontId="22" fillId="19" borderId="15" xfId="0" applyFont="1" applyFill="1" applyBorder="1" applyAlignment="1">
      <alignment horizontal="center" vertical="center" wrapText="1"/>
    </xf>
    <xf numFmtId="20" fontId="17" fillId="26" borderId="18" xfId="0" applyNumberFormat="1" applyFont="1" applyFill="1" applyBorder="1" applyAlignment="1">
      <alignment horizontal="center" vertical="center" wrapText="1"/>
    </xf>
    <xf numFmtId="0" fontId="18" fillId="27" borderId="18" xfId="0" applyFont="1" applyFill="1" applyBorder="1" applyAlignment="1">
      <alignment horizontal="center" vertical="center"/>
    </xf>
    <xf numFmtId="0" fontId="22" fillId="19" borderId="18" xfId="0" applyFont="1" applyFill="1" applyBorder="1" applyAlignment="1">
      <alignment horizontal="center" vertical="center" wrapText="1"/>
    </xf>
    <xf numFmtId="0" fontId="16" fillId="43" borderId="40" xfId="0" applyFont="1" applyFill="1" applyBorder="1" applyAlignment="1">
      <alignment horizontal="center" vertical="center" wrapText="1"/>
    </xf>
    <xf numFmtId="20" fontId="17" fillId="6" borderId="16" xfId="0" applyNumberFormat="1" applyFont="1" applyFill="1" applyBorder="1" applyAlignment="1">
      <alignment horizontal="center" vertical="center" wrapText="1"/>
    </xf>
    <xf numFmtId="14" fontId="17" fillId="21" borderId="18" xfId="0" applyNumberFormat="1" applyFont="1" applyFill="1" applyBorder="1" applyAlignment="1">
      <alignment horizontal="center" vertical="center" wrapText="1"/>
    </xf>
    <xf numFmtId="14" fontId="17" fillId="21" borderId="13" xfId="0" applyNumberFormat="1" applyFont="1" applyFill="1" applyBorder="1" applyAlignment="1">
      <alignment horizontal="center" vertical="center" wrapText="1"/>
    </xf>
    <xf numFmtId="0" fontId="18" fillId="21" borderId="14" xfId="0" applyFont="1" applyFill="1" applyBorder="1" applyAlignment="1">
      <alignment horizontal="center" vertical="center"/>
    </xf>
    <xf numFmtId="0" fontId="16" fillId="21" borderId="53" xfId="0" applyFont="1" applyFill="1" applyBorder="1" applyAlignment="1">
      <alignment horizontal="center" vertical="center" wrapText="1"/>
    </xf>
    <xf numFmtId="14" fontId="17" fillId="21" borderId="56" xfId="0" applyNumberFormat="1" applyFont="1" applyFill="1" applyBorder="1" applyAlignment="1">
      <alignment horizontal="center" vertical="center" wrapText="1"/>
    </xf>
    <xf numFmtId="0" fontId="17" fillId="21" borderId="56" xfId="0" applyFont="1" applyFill="1" applyBorder="1" applyAlignment="1">
      <alignment horizontal="center" vertical="center" wrapText="1"/>
    </xf>
    <xf numFmtId="0" fontId="16" fillId="6" borderId="44" xfId="0" applyFont="1" applyFill="1" applyBorder="1" applyAlignment="1">
      <alignment horizontal="center" vertical="center" wrapText="1"/>
    </xf>
    <xf numFmtId="165" fontId="17" fillId="6" borderId="1" xfId="0" applyNumberFormat="1" applyFont="1" applyFill="1" applyBorder="1" applyAlignment="1">
      <alignment horizontal="center" vertical="center" wrapText="1"/>
    </xf>
    <xf numFmtId="0" fontId="17" fillId="6" borderId="55" xfId="0" applyFont="1" applyFill="1" applyBorder="1" applyAlignment="1">
      <alignment horizontal="center" vertical="center" wrapText="1"/>
    </xf>
    <xf numFmtId="14" fontId="17" fillId="6" borderId="57" xfId="0" applyNumberFormat="1" applyFont="1" applyFill="1" applyBorder="1" applyAlignment="1">
      <alignment horizontal="center" vertical="center" wrapText="1"/>
    </xf>
    <xf numFmtId="20" fontId="17" fillId="6" borderId="6" xfId="0" applyNumberFormat="1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20" fontId="17" fillId="6" borderId="54" xfId="0" applyNumberFormat="1" applyFont="1" applyFill="1" applyBorder="1" applyAlignment="1">
      <alignment horizontal="center" vertical="center" wrapText="1"/>
    </xf>
    <xf numFmtId="20" fontId="17" fillId="6" borderId="3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22" fillId="14" borderId="18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20" fontId="22" fillId="25" borderId="59" xfId="0" applyNumberFormat="1" applyFont="1" applyFill="1" applyBorder="1" applyAlignment="1">
      <alignment horizontal="center" vertical="center" wrapText="1"/>
    </xf>
    <xf numFmtId="20" fontId="17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4" fontId="22" fillId="25" borderId="1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20" fontId="17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20" fontId="22" fillId="25" borderId="19" xfId="0" applyNumberFormat="1" applyFont="1" applyFill="1" applyBorder="1" applyAlignment="1">
      <alignment horizontal="center" vertical="center" wrapText="1"/>
    </xf>
    <xf numFmtId="14" fontId="17" fillId="0" borderId="31" xfId="0" applyNumberFormat="1" applyFont="1" applyBorder="1" applyAlignment="1">
      <alignment horizontal="center" vertical="center" wrapText="1"/>
    </xf>
    <xf numFmtId="20" fontId="22" fillId="25" borderId="20" xfId="0" applyNumberFormat="1" applyFont="1" applyFill="1" applyBorder="1" applyAlignment="1">
      <alignment horizontal="center" vertical="center" wrapText="1"/>
    </xf>
    <xf numFmtId="20" fontId="17" fillId="0" borderId="30" xfId="0" applyNumberFormat="1" applyFont="1" applyBorder="1" applyAlignment="1">
      <alignment horizontal="center" vertical="center" wrapText="1"/>
    </xf>
    <xf numFmtId="14" fontId="17" fillId="0" borderId="40" xfId="0" applyNumberFormat="1" applyFont="1" applyBorder="1" applyAlignment="1">
      <alignment horizontal="center" vertical="center" wrapText="1"/>
    </xf>
    <xf numFmtId="14" fontId="17" fillId="0" borderId="60" xfId="0" applyNumberFormat="1" applyFont="1" applyBorder="1" applyAlignment="1">
      <alignment horizontal="center" vertical="center" wrapText="1"/>
    </xf>
    <xf numFmtId="0" fontId="22" fillId="25" borderId="54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2" fillId="19" borderId="5" xfId="0" applyFont="1" applyFill="1" applyBorder="1" applyAlignment="1">
      <alignment horizontal="center" vertical="center" wrapText="1"/>
    </xf>
    <xf numFmtId="0" fontId="22" fillId="19" borderId="26" xfId="0" applyFont="1" applyFill="1" applyBorder="1" applyAlignment="1">
      <alignment horizontal="center" vertical="center" wrapText="1"/>
    </xf>
    <xf numFmtId="14" fontId="17" fillId="44" borderId="14" xfId="0" applyNumberFormat="1" applyFont="1" applyFill="1" applyBorder="1" applyAlignment="1">
      <alignment horizontal="center" vertical="center" wrapText="1"/>
    </xf>
    <xf numFmtId="0" fontId="17" fillId="42" borderId="62" xfId="0" applyFont="1" applyFill="1" applyBorder="1" applyAlignment="1">
      <alignment horizontal="center" vertical="center" wrapText="1"/>
    </xf>
    <xf numFmtId="0" fontId="18" fillId="42" borderId="14" xfId="0" applyFont="1" applyFill="1" applyBorder="1" applyAlignment="1">
      <alignment horizontal="center" vertical="center" wrapText="1"/>
    </xf>
    <xf numFmtId="0" fontId="19" fillId="42" borderId="12" xfId="0" applyFont="1" applyFill="1" applyBorder="1" applyAlignment="1">
      <alignment horizontal="center" vertical="center" wrapText="1"/>
    </xf>
    <xf numFmtId="20" fontId="17" fillId="45" borderId="12" xfId="0" applyNumberFormat="1" applyFont="1" applyFill="1" applyBorder="1" applyAlignment="1">
      <alignment horizontal="center" vertical="center" wrapText="1"/>
    </xf>
    <xf numFmtId="165" fontId="17" fillId="45" borderId="12" xfId="0" applyNumberFormat="1" applyFont="1" applyFill="1" applyBorder="1" applyAlignment="1">
      <alignment horizontal="center" vertical="center" wrapText="1"/>
    </xf>
    <xf numFmtId="20" fontId="17" fillId="42" borderId="55" xfId="0" applyNumberFormat="1" applyFont="1" applyFill="1" applyBorder="1" applyAlignment="1">
      <alignment horizontal="center" vertical="center" wrapText="1"/>
    </xf>
    <xf numFmtId="0" fontId="19" fillId="42" borderId="55" xfId="0" applyFont="1" applyFill="1" applyBorder="1" applyAlignment="1">
      <alignment horizontal="center" vertical="center" wrapText="1"/>
    </xf>
    <xf numFmtId="20" fontId="17" fillId="45" borderId="1" xfId="0" applyNumberFormat="1" applyFont="1" applyFill="1" applyBorder="1" applyAlignment="1">
      <alignment horizontal="center" vertical="center" wrapText="1"/>
    </xf>
    <xf numFmtId="165" fontId="17" fillId="45" borderId="1" xfId="0" applyNumberFormat="1" applyFont="1" applyFill="1" applyBorder="1" applyAlignment="1">
      <alignment horizontal="center" vertical="center" wrapText="1"/>
    </xf>
    <xf numFmtId="0" fontId="17" fillId="42" borderId="55" xfId="0" applyFont="1" applyFill="1" applyBorder="1" applyAlignment="1">
      <alignment horizontal="center" vertical="center" wrapText="1"/>
    </xf>
    <xf numFmtId="0" fontId="23" fillId="42" borderId="29" xfId="0" applyFont="1" applyFill="1" applyBorder="1" applyAlignment="1">
      <alignment horizontal="center" vertical="center" wrapText="1"/>
    </xf>
    <xf numFmtId="14" fontId="17" fillId="45" borderId="12" xfId="0" applyNumberFormat="1" applyFont="1" applyFill="1" applyBorder="1" applyAlignment="1">
      <alignment horizontal="center" vertical="center" wrapText="1"/>
    </xf>
    <xf numFmtId="0" fontId="17" fillId="45" borderId="15" xfId="0" applyFont="1" applyFill="1" applyBorder="1" applyAlignment="1">
      <alignment horizontal="center" vertical="center" wrapText="1"/>
    </xf>
    <xf numFmtId="20" fontId="17" fillId="42" borderId="30" xfId="0" applyNumberFormat="1" applyFont="1" applyFill="1" applyBorder="1" applyAlignment="1">
      <alignment horizontal="center" vertical="center" wrapText="1"/>
    </xf>
    <xf numFmtId="0" fontId="21" fillId="43" borderId="14" xfId="0" applyFont="1" applyFill="1" applyBorder="1" applyAlignment="1">
      <alignment horizontal="center" vertical="center" wrapText="1"/>
    </xf>
    <xf numFmtId="0" fontId="17" fillId="45" borderId="30" xfId="0" applyFont="1" applyFill="1" applyBorder="1" applyAlignment="1">
      <alignment horizontal="center" vertical="center" wrapText="1"/>
    </xf>
    <xf numFmtId="14" fontId="22" fillId="30" borderId="55" xfId="0" applyNumberFormat="1" applyFont="1" applyFill="1" applyBorder="1" applyAlignment="1">
      <alignment horizontal="center" vertical="center" wrapText="1"/>
    </xf>
    <xf numFmtId="0" fontId="22" fillId="30" borderId="63" xfId="0" applyFont="1" applyFill="1" applyBorder="1" applyAlignment="1">
      <alignment horizontal="center" vertical="center" wrapText="1"/>
    </xf>
    <xf numFmtId="20" fontId="17" fillId="45" borderId="30" xfId="0" applyNumberFormat="1" applyFont="1" applyFill="1" applyBorder="1" applyAlignment="1">
      <alignment horizontal="center" vertical="center" wrapText="1"/>
    </xf>
    <xf numFmtId="165" fontId="17" fillId="45" borderId="30" xfId="0" applyNumberFormat="1" applyFont="1" applyFill="1" applyBorder="1" applyAlignment="1">
      <alignment horizontal="center" vertical="center" wrapText="1"/>
    </xf>
    <xf numFmtId="14" fontId="17" fillId="11" borderId="12" xfId="0" applyNumberFormat="1" applyFont="1" applyFill="1" applyBorder="1" applyAlignment="1">
      <alignment horizontal="center" vertical="center" wrapText="1"/>
    </xf>
    <xf numFmtId="0" fontId="17" fillId="11" borderId="41" xfId="0" applyFont="1" applyFill="1" applyBorder="1" applyAlignment="1">
      <alignment horizontal="center" vertical="center" wrapText="1"/>
    </xf>
    <xf numFmtId="14" fontId="17" fillId="46" borderId="55" xfId="0" applyNumberFormat="1" applyFont="1" applyFill="1" applyBorder="1" applyAlignment="1">
      <alignment horizontal="center" vertical="center" wrapText="1"/>
    </xf>
    <xf numFmtId="0" fontId="17" fillId="46" borderId="64" xfId="0" applyFont="1" applyFill="1" applyBorder="1" applyAlignment="1">
      <alignment horizontal="center" vertical="center" wrapText="1"/>
    </xf>
    <xf numFmtId="20" fontId="18" fillId="44" borderId="18" xfId="0" applyNumberFormat="1" applyFont="1" applyFill="1" applyBorder="1" applyAlignment="1">
      <alignment horizontal="center" vertical="center"/>
    </xf>
    <xf numFmtId="20" fontId="17" fillId="45" borderId="20" xfId="0" applyNumberFormat="1" applyFont="1" applyFill="1" applyBorder="1" applyAlignment="1">
      <alignment horizontal="center" vertical="center" wrapText="1"/>
    </xf>
    <xf numFmtId="165" fontId="17" fillId="45" borderId="31" xfId="0" applyNumberFormat="1" applyFont="1" applyFill="1" applyBorder="1" applyAlignment="1">
      <alignment horizontal="center" vertical="center" wrapText="1"/>
    </xf>
    <xf numFmtId="0" fontId="16" fillId="42" borderId="49" xfId="0" applyFont="1" applyFill="1" applyBorder="1" applyAlignment="1">
      <alignment horizontal="center" vertical="center" wrapText="1"/>
    </xf>
    <xf numFmtId="14" fontId="17" fillId="46" borderId="46" xfId="0" applyNumberFormat="1" applyFont="1" applyFill="1" applyBorder="1" applyAlignment="1">
      <alignment horizontal="center" vertical="center" wrapText="1"/>
    </xf>
    <xf numFmtId="0" fontId="17" fillId="46" borderId="65" xfId="0" applyFont="1" applyFill="1" applyBorder="1" applyAlignment="1">
      <alignment horizontal="center" vertical="center" wrapText="1"/>
    </xf>
    <xf numFmtId="20" fontId="17" fillId="45" borderId="45" xfId="0" applyNumberFormat="1" applyFont="1" applyFill="1" applyBorder="1" applyAlignment="1">
      <alignment horizontal="center" vertical="center" wrapText="1"/>
    </xf>
    <xf numFmtId="20" fontId="17" fillId="42" borderId="45" xfId="0" applyNumberFormat="1" applyFont="1" applyFill="1" applyBorder="1" applyAlignment="1">
      <alignment horizontal="center" vertical="center" wrapText="1"/>
    </xf>
    <xf numFmtId="0" fontId="19" fillId="42" borderId="45" xfId="0" applyFont="1" applyFill="1" applyBorder="1" applyAlignment="1">
      <alignment horizontal="center" vertical="center" wrapText="1"/>
    </xf>
    <xf numFmtId="20" fontId="17" fillId="45" borderId="26" xfId="0" applyNumberFormat="1" applyFont="1" applyFill="1" applyBorder="1" applyAlignment="1">
      <alignment horizontal="center" vertical="center" wrapText="1"/>
    </xf>
    <xf numFmtId="165" fontId="17" fillId="45" borderId="26" xfId="0" applyNumberFormat="1" applyFont="1" applyFill="1" applyBorder="1" applyAlignment="1">
      <alignment horizontal="center" vertical="center" wrapText="1"/>
    </xf>
    <xf numFmtId="0" fontId="17" fillId="42" borderId="32" xfId="0" applyFont="1" applyFill="1" applyBorder="1" applyAlignment="1">
      <alignment horizontal="center" vertical="center" wrapText="1"/>
    </xf>
    <xf numFmtId="14" fontId="17" fillId="6" borderId="66" xfId="0" applyNumberFormat="1" applyFont="1" applyFill="1" applyBorder="1" applyAlignment="1">
      <alignment horizontal="center" vertical="center" wrapText="1"/>
    </xf>
    <xf numFmtId="0" fontId="17" fillId="6" borderId="67" xfId="0" applyFont="1" applyFill="1" applyBorder="1" applyAlignment="1">
      <alignment horizontal="center" vertical="center" wrapText="1"/>
    </xf>
    <xf numFmtId="20" fontId="17" fillId="6" borderId="68" xfId="0" applyNumberFormat="1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9" fillId="32" borderId="10" xfId="0" applyFont="1" applyFill="1" applyBorder="1" applyAlignment="1">
      <alignment horizontal="center" vertical="center" wrapText="1"/>
    </xf>
    <xf numFmtId="165" fontId="17" fillId="6" borderId="12" xfId="0" applyNumberFormat="1" applyFont="1" applyFill="1" applyBorder="1" applyAlignment="1">
      <alignment horizontal="center" vertical="center" wrapText="1"/>
    </xf>
    <xf numFmtId="0" fontId="21" fillId="6" borderId="66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20" fontId="17" fillId="6" borderId="15" xfId="0" applyNumberFormat="1" applyFont="1" applyFill="1" applyBorder="1" applyAlignment="1">
      <alignment horizontal="center" vertical="center" wrapText="1"/>
    </xf>
    <xf numFmtId="0" fontId="19" fillId="32" borderId="62" xfId="0" applyFont="1" applyFill="1" applyBorder="1" applyAlignment="1">
      <alignment horizontal="center" vertical="center" wrapText="1"/>
    </xf>
    <xf numFmtId="14" fontId="22" fillId="17" borderId="12" xfId="0" applyNumberFormat="1" applyFont="1" applyFill="1" applyBorder="1" applyAlignment="1">
      <alignment horizontal="center" vertical="center" wrapText="1"/>
    </xf>
    <xf numFmtId="0" fontId="18" fillId="21" borderId="40" xfId="0" applyFont="1" applyFill="1" applyBorder="1" applyAlignment="1">
      <alignment vertical="center"/>
    </xf>
    <xf numFmtId="14" fontId="21" fillId="6" borderId="30" xfId="0" applyNumberFormat="1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6" fillId="6" borderId="53" xfId="0" applyFont="1" applyFill="1" applyBorder="1" applyAlignment="1">
      <alignment horizontal="center" vertical="center" wrapText="1"/>
    </xf>
    <xf numFmtId="14" fontId="21" fillId="34" borderId="18" xfId="0" applyNumberFormat="1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20" fontId="21" fillId="21" borderId="18" xfId="0" applyNumberFormat="1" applyFont="1" applyFill="1" applyBorder="1" applyAlignment="1">
      <alignment horizontal="center" vertical="center"/>
    </xf>
    <xf numFmtId="0" fontId="16" fillId="32" borderId="31" xfId="0" applyFont="1" applyFill="1" applyBorder="1" applyAlignment="1">
      <alignment horizontal="center" vertical="center" wrapText="1"/>
    </xf>
    <xf numFmtId="14" fontId="17" fillId="34" borderId="18" xfId="0" applyNumberFormat="1" applyFont="1" applyFill="1" applyBorder="1" applyAlignment="1">
      <alignment horizontal="center" vertical="center" wrapText="1"/>
    </xf>
    <xf numFmtId="0" fontId="17" fillId="34" borderId="18" xfId="0" applyFont="1" applyFill="1" applyBorder="1" applyAlignment="1">
      <alignment horizontal="center" vertical="center" wrapText="1"/>
    </xf>
    <xf numFmtId="0" fontId="18" fillId="42" borderId="12" xfId="0" applyFont="1" applyFill="1" applyBorder="1" applyAlignment="1">
      <alignment horizontal="center" vertical="center" wrapText="1"/>
    </xf>
    <xf numFmtId="0" fontId="16" fillId="42" borderId="48" xfId="0" applyFont="1" applyFill="1" applyBorder="1" applyAlignment="1">
      <alignment horizontal="center" vertical="center" wrapText="1"/>
    </xf>
    <xf numFmtId="0" fontId="18" fillId="42" borderId="26" xfId="0" applyFont="1" applyFill="1" applyBorder="1" applyAlignment="1">
      <alignment horizontal="center" vertical="center" wrapText="1"/>
    </xf>
    <xf numFmtId="0" fontId="16" fillId="42" borderId="26" xfId="0" applyFont="1" applyFill="1" applyBorder="1" applyAlignment="1">
      <alignment horizontal="center" vertical="center" wrapText="1"/>
    </xf>
    <xf numFmtId="0" fontId="16" fillId="6" borderId="69" xfId="0" applyFont="1" applyFill="1" applyBorder="1" applyAlignment="1">
      <alignment horizontal="center" vertical="center" wrapText="1"/>
    </xf>
    <xf numFmtId="14" fontId="17" fillId="21" borderId="60" xfId="0" applyNumberFormat="1" applyFont="1" applyFill="1" applyBorder="1" applyAlignment="1">
      <alignment horizontal="center" vertical="center" wrapText="1"/>
    </xf>
    <xf numFmtId="20" fontId="17" fillId="34" borderId="18" xfId="0" applyNumberFormat="1" applyFont="1" applyFill="1" applyBorder="1" applyAlignment="1">
      <alignment horizontal="center" vertical="center" wrapText="1"/>
    </xf>
    <xf numFmtId="20" fontId="17" fillId="21" borderId="18" xfId="0" applyNumberFormat="1" applyFont="1" applyFill="1" applyBorder="1" applyAlignment="1">
      <alignment horizontal="center" vertical="center" wrapText="1"/>
    </xf>
    <xf numFmtId="0" fontId="16" fillId="32" borderId="18" xfId="0" applyFont="1" applyFill="1" applyBorder="1" applyAlignment="1">
      <alignment horizontal="center" vertical="center" wrapText="1"/>
    </xf>
    <xf numFmtId="0" fontId="16" fillId="6" borderId="36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14" fontId="17" fillId="21" borderId="70" xfId="0" applyNumberFormat="1" applyFont="1" applyFill="1" applyBorder="1" applyAlignment="1">
      <alignment horizontal="center" vertical="center" wrapText="1"/>
    </xf>
    <xf numFmtId="0" fontId="17" fillId="34" borderId="50" xfId="0" applyFont="1" applyFill="1" applyBorder="1" applyAlignment="1">
      <alignment horizontal="center" vertical="center" wrapText="1"/>
    </xf>
    <xf numFmtId="14" fontId="17" fillId="42" borderId="47" xfId="0" applyNumberFormat="1" applyFont="1" applyFill="1" applyBorder="1" applyAlignment="1">
      <alignment horizontal="center" vertical="center" wrapText="1"/>
    </xf>
    <xf numFmtId="0" fontId="17" fillId="42" borderId="47" xfId="0" applyFont="1" applyFill="1" applyBorder="1" applyAlignment="1">
      <alignment horizontal="center" vertical="center" wrapText="1"/>
    </xf>
    <xf numFmtId="20" fontId="17" fillId="43" borderId="47" xfId="0" applyNumberFormat="1" applyFont="1" applyFill="1" applyBorder="1" applyAlignment="1">
      <alignment horizontal="center" vertical="center" wrapText="1"/>
    </xf>
    <xf numFmtId="0" fontId="16" fillId="42" borderId="45" xfId="0" applyFont="1" applyFill="1" applyBorder="1" applyAlignment="1">
      <alignment horizontal="center" vertical="center" wrapText="1"/>
    </xf>
    <xf numFmtId="14" fontId="17" fillId="42" borderId="46" xfId="0" applyNumberFormat="1" applyFont="1" applyFill="1" applyBorder="1" applyAlignment="1">
      <alignment horizontal="center" vertical="center" wrapText="1"/>
    </xf>
    <xf numFmtId="0" fontId="17" fillId="42" borderId="46" xfId="0" applyFont="1" applyFill="1" applyBorder="1" applyAlignment="1">
      <alignment horizontal="center" vertical="center" wrapText="1"/>
    </xf>
    <xf numFmtId="0" fontId="19" fillId="42" borderId="5" xfId="0" applyFont="1" applyFill="1" applyBorder="1" applyAlignment="1">
      <alignment horizontal="center" vertical="center" wrapText="1"/>
    </xf>
    <xf numFmtId="165" fontId="17" fillId="42" borderId="5" xfId="0" applyNumberFormat="1" applyFont="1" applyFill="1" applyBorder="1" applyAlignment="1">
      <alignment horizontal="center" vertical="center" wrapText="1"/>
    </xf>
    <xf numFmtId="0" fontId="17" fillId="42" borderId="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14" fontId="22" fillId="17" borderId="65" xfId="0" applyNumberFormat="1" applyFont="1" applyFill="1" applyBorder="1" applyAlignment="1">
      <alignment horizontal="center" vertical="center" wrapText="1"/>
    </xf>
    <xf numFmtId="0" fontId="22" fillId="17" borderId="51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14" fontId="21" fillId="0" borderId="14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8" fillId="0" borderId="0" xfId="0" applyFont="1"/>
    <xf numFmtId="20" fontId="17" fillId="37" borderId="14" xfId="0" applyNumberFormat="1" applyFont="1" applyFill="1" applyBorder="1" applyAlignment="1">
      <alignment horizontal="center" vertical="center" wrapText="1"/>
    </xf>
    <xf numFmtId="0" fontId="18" fillId="37" borderId="14" xfId="0" applyFont="1" applyFill="1" applyBorder="1" applyAlignment="1">
      <alignment horizontal="center" vertical="center" wrapText="1"/>
    </xf>
    <xf numFmtId="14" fontId="17" fillId="37" borderId="18" xfId="0" applyNumberFormat="1" applyFont="1" applyFill="1" applyBorder="1" applyAlignment="1">
      <alignment horizontal="center" vertical="center" wrapText="1"/>
    </xf>
    <xf numFmtId="20" fontId="17" fillId="37" borderId="18" xfId="0" applyNumberFormat="1" applyFont="1" applyFill="1" applyBorder="1" applyAlignment="1">
      <alignment horizontal="center" vertical="center" wrapText="1"/>
    </xf>
    <xf numFmtId="0" fontId="18" fillId="37" borderId="18" xfId="0" applyFont="1" applyFill="1" applyBorder="1" applyAlignment="1">
      <alignment horizontal="center" vertical="center" wrapText="1"/>
    </xf>
    <xf numFmtId="165" fontId="17" fillId="37" borderId="18" xfId="0" applyNumberFormat="1" applyFont="1" applyFill="1" applyBorder="1" applyAlignment="1">
      <alignment horizontal="center" vertical="center" wrapText="1"/>
    </xf>
    <xf numFmtId="0" fontId="17" fillId="37" borderId="18" xfId="0" applyFont="1" applyFill="1" applyBorder="1" applyAlignment="1">
      <alignment horizontal="center" vertical="center" wrapText="1"/>
    </xf>
    <xf numFmtId="14" fontId="17" fillId="39" borderId="18" xfId="0" applyNumberFormat="1" applyFont="1" applyFill="1" applyBorder="1" applyAlignment="1">
      <alignment horizontal="center" vertical="center" wrapText="1"/>
    </xf>
    <xf numFmtId="0" fontId="17" fillId="39" borderId="18" xfId="0" applyFont="1" applyFill="1" applyBorder="1" applyAlignment="1">
      <alignment horizontal="center" vertical="center" wrapText="1"/>
    </xf>
    <xf numFmtId="0" fontId="16" fillId="37" borderId="18" xfId="0" applyFont="1" applyFill="1" applyBorder="1" applyAlignment="1">
      <alignment horizontal="center" vertical="center" wrapText="1"/>
    </xf>
    <xf numFmtId="0" fontId="16" fillId="37" borderId="29" xfId="0" applyFont="1" applyFill="1" applyBorder="1" applyAlignment="1">
      <alignment horizontal="center" vertical="center" wrapText="1"/>
    </xf>
    <xf numFmtId="0" fontId="23" fillId="37" borderId="18" xfId="0" applyFont="1" applyFill="1" applyBorder="1" applyAlignment="1">
      <alignment horizontal="center" vertical="center" wrapText="1"/>
    </xf>
    <xf numFmtId="0" fontId="21" fillId="37" borderId="18" xfId="0" applyFont="1" applyFill="1" applyBorder="1" applyAlignment="1">
      <alignment horizontal="center" vertical="center" wrapText="1"/>
    </xf>
    <xf numFmtId="0" fontId="22" fillId="14" borderId="18" xfId="0" applyFont="1" applyFill="1" applyBorder="1" applyAlignment="1">
      <alignment horizontal="center" vertical="center" wrapText="1"/>
    </xf>
    <xf numFmtId="20" fontId="17" fillId="38" borderId="18" xfId="0" applyNumberFormat="1" applyFont="1" applyFill="1" applyBorder="1" applyAlignment="1">
      <alignment horizontal="center" vertical="center" wrapText="1"/>
    </xf>
    <xf numFmtId="0" fontId="18" fillId="38" borderId="18" xfId="0" applyFont="1" applyFill="1" applyBorder="1" applyAlignment="1">
      <alignment vertical="center"/>
    </xf>
    <xf numFmtId="0" fontId="23" fillId="38" borderId="18" xfId="0" applyFont="1" applyFill="1" applyBorder="1" applyAlignment="1">
      <alignment vertical="center"/>
    </xf>
    <xf numFmtId="20" fontId="17" fillId="37" borderId="21" xfId="0" applyNumberFormat="1" applyFont="1" applyFill="1" applyBorder="1" applyAlignment="1">
      <alignment horizontal="center" vertical="center" wrapText="1"/>
    </xf>
    <xf numFmtId="0" fontId="18" fillId="37" borderId="21" xfId="0" applyFont="1" applyFill="1" applyBorder="1" applyAlignment="1">
      <alignment horizontal="center" vertical="center" wrapText="1"/>
    </xf>
    <xf numFmtId="20" fontId="17" fillId="6" borderId="47" xfId="0" applyNumberFormat="1" applyFont="1" applyFill="1" applyBorder="1" applyAlignment="1">
      <alignment horizontal="center" vertical="center" wrapText="1"/>
    </xf>
    <xf numFmtId="0" fontId="21" fillId="21" borderId="47" xfId="0" applyFont="1" applyFill="1" applyBorder="1" applyAlignment="1">
      <alignment horizontal="center" vertical="center" wrapText="1"/>
    </xf>
    <xf numFmtId="0" fontId="23" fillId="6" borderId="71" xfId="0" applyFont="1" applyFill="1" applyBorder="1" applyAlignment="1">
      <alignment horizontal="center" vertical="center" wrapText="1"/>
    </xf>
    <xf numFmtId="165" fontId="17" fillId="6" borderId="14" xfId="0" applyNumberFormat="1" applyFont="1" applyFill="1" applyBorder="1" applyAlignment="1">
      <alignment horizontal="center" vertical="center" wrapText="1"/>
    </xf>
    <xf numFmtId="0" fontId="18" fillId="6" borderId="72" xfId="0" applyFont="1" applyFill="1" applyBorder="1" applyAlignment="1">
      <alignment horizontal="center" vertical="center" wrapText="1"/>
    </xf>
    <xf numFmtId="14" fontId="17" fillId="34" borderId="12" xfId="0" applyNumberFormat="1" applyFont="1" applyFill="1" applyBorder="1" applyAlignment="1">
      <alignment horizontal="center" vertical="center" wrapText="1"/>
    </xf>
    <xf numFmtId="0" fontId="17" fillId="34" borderId="12" xfId="0" applyFont="1" applyFill="1" applyBorder="1" applyAlignment="1">
      <alignment horizontal="center" vertical="center" wrapText="1"/>
    </xf>
    <xf numFmtId="0" fontId="21" fillId="6" borderId="63" xfId="0" applyFont="1" applyFill="1" applyBorder="1" applyAlignment="1">
      <alignment horizontal="center" vertical="center" wrapText="1"/>
    </xf>
    <xf numFmtId="14" fontId="17" fillId="34" borderId="1" xfId="0" applyNumberFormat="1" applyFont="1" applyFill="1" applyBorder="1" applyAlignment="1">
      <alignment horizontal="center" vertical="center" wrapText="1"/>
    </xf>
    <xf numFmtId="0" fontId="17" fillId="34" borderId="1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14" fontId="22" fillId="17" borderId="1" xfId="0" applyNumberFormat="1" applyFont="1" applyFill="1" applyBorder="1" applyAlignment="1">
      <alignment horizontal="center" vertical="center" wrapText="1"/>
    </xf>
    <xf numFmtId="0" fontId="22" fillId="17" borderId="59" xfId="0" applyFont="1" applyFill="1" applyBorder="1" applyAlignment="1">
      <alignment horizontal="center" vertical="center" wrapText="1"/>
    </xf>
    <xf numFmtId="20" fontId="17" fillId="27" borderId="13" xfId="0" applyNumberFormat="1" applyFont="1" applyFill="1" applyBorder="1" applyAlignment="1">
      <alignment horizontal="center" vertical="center" wrapText="1"/>
    </xf>
    <xf numFmtId="20" fontId="17" fillId="27" borderId="14" xfId="0" applyNumberFormat="1" applyFont="1" applyFill="1" applyBorder="1" applyAlignment="1">
      <alignment horizontal="center" vertical="center" wrapText="1"/>
    </xf>
    <xf numFmtId="0" fontId="16" fillId="6" borderId="40" xfId="0" applyFont="1" applyFill="1" applyBorder="1" applyAlignment="1">
      <alignment horizontal="center" vertical="center" wrapText="1"/>
    </xf>
    <xf numFmtId="0" fontId="17" fillId="6" borderId="54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17" fillId="6" borderId="41" xfId="0" applyFont="1" applyFill="1" applyBorder="1" applyAlignment="1">
      <alignment horizontal="center" vertical="center" wrapText="1"/>
    </xf>
    <xf numFmtId="0" fontId="19" fillId="37" borderId="18" xfId="0" applyFont="1" applyFill="1" applyBorder="1" applyAlignment="1">
      <alignment horizontal="center" vertical="center" wrapText="1"/>
    </xf>
    <xf numFmtId="20" fontId="21" fillId="37" borderId="18" xfId="0" applyNumberFormat="1" applyFont="1" applyFill="1" applyBorder="1" applyAlignment="1">
      <alignment horizontal="center" vertical="center" wrapText="1"/>
    </xf>
    <xf numFmtId="165" fontId="21" fillId="37" borderId="18" xfId="0" applyNumberFormat="1" applyFont="1" applyFill="1" applyBorder="1" applyAlignment="1">
      <alignment horizontal="center" vertical="center" wrapText="1"/>
    </xf>
    <xf numFmtId="14" fontId="17" fillId="14" borderId="18" xfId="0" applyNumberFormat="1" applyFont="1" applyFill="1" applyBorder="1" applyAlignment="1">
      <alignment horizontal="center" vertical="center" wrapText="1"/>
    </xf>
    <xf numFmtId="0" fontId="17" fillId="14" borderId="18" xfId="0" applyFont="1" applyFill="1" applyBorder="1" applyAlignment="1">
      <alignment horizontal="center" vertical="center" wrapText="1"/>
    </xf>
    <xf numFmtId="20" fontId="17" fillId="40" borderId="13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23" fillId="37" borderId="29" xfId="0" applyFont="1" applyFill="1" applyBorder="1" applyAlignment="1">
      <alignment horizontal="center" vertical="center" wrapText="1"/>
    </xf>
    <xf numFmtId="14" fontId="21" fillId="37" borderId="18" xfId="0" applyNumberFormat="1" applyFont="1" applyFill="1" applyBorder="1" applyAlignment="1">
      <alignment horizontal="center" vertical="center" wrapText="1"/>
    </xf>
    <xf numFmtId="20" fontId="17" fillId="21" borderId="12" xfId="0" applyNumberFormat="1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9" fillId="6" borderId="41" xfId="0" applyFont="1" applyFill="1" applyBorder="1" applyAlignment="1">
      <alignment horizontal="center" vertical="center" wrapText="1"/>
    </xf>
    <xf numFmtId="20" fontId="21" fillId="6" borderId="12" xfId="0" applyNumberFormat="1" applyFont="1" applyFill="1" applyBorder="1" applyAlignment="1">
      <alignment horizontal="center" vertical="center" wrapText="1"/>
    </xf>
    <xf numFmtId="165" fontId="21" fillId="6" borderId="12" xfId="0" applyNumberFormat="1" applyFont="1" applyFill="1" applyBorder="1" applyAlignment="1">
      <alignment horizontal="center" vertical="center" wrapText="1"/>
    </xf>
    <xf numFmtId="0" fontId="21" fillId="6" borderId="74" xfId="0" applyFont="1" applyFill="1" applyBorder="1" applyAlignment="1">
      <alignment horizontal="center" vertical="center" wrapText="1"/>
    </xf>
    <xf numFmtId="20" fontId="21" fillId="6" borderId="16" xfId="0" applyNumberFormat="1" applyFont="1" applyFill="1" applyBorder="1" applyAlignment="1">
      <alignment horizontal="center" vertical="center" wrapText="1"/>
    </xf>
    <xf numFmtId="165" fontId="21" fillId="6" borderId="16" xfId="0" applyNumberFormat="1" applyFont="1" applyFill="1" applyBorder="1" applyAlignment="1">
      <alignment horizontal="center" vertical="center" wrapText="1"/>
    </xf>
    <xf numFmtId="0" fontId="21" fillId="6" borderId="75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14" fontId="17" fillId="39" borderId="21" xfId="0" applyNumberFormat="1" applyFont="1" applyFill="1" applyBorder="1" applyAlignment="1">
      <alignment horizontal="center" vertical="center" wrapText="1"/>
    </xf>
    <xf numFmtId="0" fontId="17" fillId="39" borderId="21" xfId="0" applyFont="1" applyFill="1" applyBorder="1" applyAlignment="1">
      <alignment horizontal="center" vertical="center" wrapText="1"/>
    </xf>
    <xf numFmtId="0" fontId="23" fillId="37" borderId="21" xfId="0" applyFont="1" applyFill="1" applyBorder="1" applyAlignment="1">
      <alignment horizontal="center" vertical="center" wrapText="1"/>
    </xf>
    <xf numFmtId="20" fontId="21" fillId="37" borderId="21" xfId="0" applyNumberFormat="1" applyFont="1" applyFill="1" applyBorder="1" applyAlignment="1">
      <alignment horizontal="center" vertical="center" wrapText="1"/>
    </xf>
    <xf numFmtId="165" fontId="21" fillId="37" borderId="21" xfId="0" applyNumberFormat="1" applyFont="1" applyFill="1" applyBorder="1" applyAlignment="1">
      <alignment horizontal="center" vertical="center" wrapText="1"/>
    </xf>
    <xf numFmtId="0" fontId="18" fillId="44" borderId="22" xfId="0" applyFont="1" applyFill="1" applyBorder="1" applyAlignment="1">
      <alignment vertical="center"/>
    </xf>
    <xf numFmtId="20" fontId="17" fillId="6" borderId="77" xfId="0" applyNumberFormat="1" applyFont="1" applyFill="1" applyBorder="1" applyAlignment="1">
      <alignment horizontal="center" vertical="center" wrapText="1"/>
    </xf>
    <xf numFmtId="0" fontId="17" fillId="6" borderId="78" xfId="0" applyFont="1" applyFill="1" applyBorder="1" applyAlignment="1">
      <alignment horizontal="center" vertical="center" wrapText="1"/>
    </xf>
    <xf numFmtId="20" fontId="17" fillId="42" borderId="46" xfId="0" applyNumberFormat="1" applyFont="1" applyFill="1" applyBorder="1" applyAlignment="1">
      <alignment horizontal="center" vertical="center" wrapText="1"/>
    </xf>
    <xf numFmtId="0" fontId="21" fillId="43" borderId="50" xfId="0" applyFont="1" applyFill="1" applyBorder="1" applyAlignment="1">
      <alignment horizontal="center" vertical="center" wrapText="1"/>
    </xf>
    <xf numFmtId="0" fontId="4" fillId="21" borderId="54" xfId="0" applyFont="1" applyFill="1" applyBorder="1" applyAlignment="1">
      <alignment horizontal="center" vertical="center"/>
    </xf>
    <xf numFmtId="0" fontId="17" fillId="21" borderId="33" xfId="0" applyFont="1" applyFill="1" applyBorder="1" applyAlignment="1">
      <alignment horizontal="center" vertical="center" wrapText="1"/>
    </xf>
    <xf numFmtId="0" fontId="28" fillId="21" borderId="42" xfId="0" applyFont="1" applyFill="1" applyBorder="1"/>
    <xf numFmtId="14" fontId="17" fillId="21" borderId="21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8" fillId="21" borderId="0" xfId="0" applyFont="1" applyFill="1" applyAlignment="1">
      <alignment vertical="center"/>
    </xf>
    <xf numFmtId="14" fontId="17" fillId="39" borderId="14" xfId="0" applyNumberFormat="1" applyFont="1" applyFill="1" applyBorder="1" applyAlignment="1">
      <alignment horizontal="center" vertical="center" wrapText="1"/>
    </xf>
    <xf numFmtId="0" fontId="17" fillId="39" borderId="14" xfId="0" applyFont="1" applyFill="1" applyBorder="1" applyAlignment="1">
      <alignment horizontal="center" vertical="center" wrapText="1"/>
    </xf>
    <xf numFmtId="0" fontId="19" fillId="37" borderId="14" xfId="0" applyFont="1" applyFill="1" applyBorder="1" applyAlignment="1">
      <alignment horizontal="center" vertical="center" wrapText="1"/>
    </xf>
    <xf numFmtId="20" fontId="21" fillId="37" borderId="14" xfId="0" applyNumberFormat="1" applyFont="1" applyFill="1" applyBorder="1" applyAlignment="1">
      <alignment horizontal="center" vertical="center" wrapText="1"/>
    </xf>
    <xf numFmtId="165" fontId="21" fillId="37" borderId="14" xfId="0" applyNumberFormat="1" applyFont="1" applyFill="1" applyBorder="1" applyAlignment="1">
      <alignment horizontal="center" vertical="center" wrapText="1"/>
    </xf>
    <xf numFmtId="0" fontId="21" fillId="37" borderId="14" xfId="0" applyFont="1" applyFill="1" applyBorder="1" applyAlignment="1">
      <alignment horizontal="center" vertical="center" wrapText="1"/>
    </xf>
    <xf numFmtId="0" fontId="16" fillId="42" borderId="80" xfId="0" applyFont="1" applyFill="1" applyBorder="1" applyAlignment="1">
      <alignment horizontal="center" vertical="center" wrapText="1"/>
    </xf>
    <xf numFmtId="0" fontId="16" fillId="42" borderId="81" xfId="0" applyFont="1" applyFill="1" applyBorder="1" applyAlignment="1">
      <alignment horizontal="center" vertical="center" wrapText="1"/>
    </xf>
    <xf numFmtId="0" fontId="16" fillId="6" borderId="82" xfId="0" applyFont="1" applyFill="1" applyBorder="1" applyAlignment="1">
      <alignment horizontal="center" vertical="center" wrapText="1"/>
    </xf>
    <xf numFmtId="0" fontId="28" fillId="21" borderId="36" xfId="0" applyFont="1" applyFill="1" applyBorder="1"/>
    <xf numFmtId="0" fontId="16" fillId="6" borderId="81" xfId="0" applyFont="1" applyFill="1" applyBorder="1" applyAlignment="1">
      <alignment horizontal="center" vertical="center" wrapText="1"/>
    </xf>
    <xf numFmtId="14" fontId="22" fillId="14" borderId="14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6" fillId="21" borderId="58" xfId="0" applyFont="1" applyFill="1" applyBorder="1" applyAlignment="1">
      <alignment horizontal="center" vertical="center" wrapText="1"/>
    </xf>
    <xf numFmtId="14" fontId="21" fillId="6" borderId="36" xfId="0" applyNumberFormat="1" applyFont="1" applyFill="1" applyBorder="1" applyAlignment="1">
      <alignment horizontal="center" vertical="center" wrapText="1"/>
    </xf>
    <xf numFmtId="0" fontId="21" fillId="43" borderId="46" xfId="0" applyFont="1" applyFill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19" fillId="42" borderId="6" xfId="0" applyFont="1" applyFill="1" applyBorder="1" applyAlignment="1">
      <alignment horizontal="center" vertical="center" wrapText="1"/>
    </xf>
    <xf numFmtId="0" fontId="19" fillId="42" borderId="15" xfId="0" applyFont="1" applyFill="1" applyBorder="1" applyAlignment="1">
      <alignment horizontal="center" vertical="center" wrapText="1"/>
    </xf>
    <xf numFmtId="0" fontId="19" fillId="44" borderId="14" xfId="0" applyFont="1" applyFill="1" applyBorder="1" applyAlignment="1">
      <alignment horizontal="center" vertical="center" wrapText="1"/>
    </xf>
    <xf numFmtId="0" fontId="19" fillId="44" borderId="18" xfId="0" applyFont="1" applyFill="1" applyBorder="1" applyAlignment="1">
      <alignment horizontal="center" vertical="center" wrapText="1"/>
    </xf>
    <xf numFmtId="0" fontId="19" fillId="42" borderId="29" xfId="0" applyFont="1" applyFill="1" applyBorder="1" applyAlignment="1">
      <alignment horizontal="center" vertical="center" wrapText="1"/>
    </xf>
    <xf numFmtId="0" fontId="19" fillId="15" borderId="29" xfId="0" applyFont="1" applyFill="1" applyBorder="1" applyAlignment="1">
      <alignment horizontal="center" vertical="center" wrapText="1"/>
    </xf>
    <xf numFmtId="0" fontId="19" fillId="15" borderId="14" xfId="0" applyFont="1" applyFill="1" applyBorder="1" applyAlignment="1">
      <alignment horizontal="center" vertical="center" wrapText="1"/>
    </xf>
    <xf numFmtId="0" fontId="19" fillId="15" borderId="18" xfId="0" applyFont="1" applyFill="1" applyBorder="1" applyAlignment="1">
      <alignment horizontal="center" vertical="center" wrapText="1"/>
    </xf>
    <xf numFmtId="0" fontId="19" fillId="15" borderId="27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8" fillId="20" borderId="0" xfId="0" applyFont="1" applyFill="1" applyAlignment="1">
      <alignment vertical="center"/>
    </xf>
    <xf numFmtId="0" fontId="16" fillId="6" borderId="32" xfId="0" applyFont="1" applyFill="1" applyBorder="1" applyAlignment="1">
      <alignment horizontal="center" vertical="center" wrapText="1"/>
    </xf>
    <xf numFmtId="20" fontId="17" fillId="6" borderId="36" xfId="0" applyNumberFormat="1" applyFont="1" applyFill="1" applyBorder="1" applyAlignment="1">
      <alignment horizontal="center" vertical="center" wrapText="1"/>
    </xf>
    <xf numFmtId="0" fontId="21" fillId="6" borderId="36" xfId="0" applyFont="1" applyFill="1" applyBorder="1" applyAlignment="1">
      <alignment horizontal="center" vertical="center" wrapText="1"/>
    </xf>
    <xf numFmtId="165" fontId="17" fillId="6" borderId="36" xfId="0" applyNumberFormat="1" applyFont="1" applyFill="1" applyBorder="1" applyAlignment="1">
      <alignment horizontal="center" vertical="center" wrapText="1"/>
    </xf>
    <xf numFmtId="0" fontId="19" fillId="42" borderId="84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0" fontId="18" fillId="21" borderId="14" xfId="0" applyFont="1" applyFill="1" applyBorder="1" applyAlignment="1">
      <alignment vertical="center"/>
    </xf>
    <xf numFmtId="20" fontId="17" fillId="6" borderId="17" xfId="0" applyNumberFormat="1" applyFont="1" applyFill="1" applyBorder="1" applyAlignment="1">
      <alignment horizontal="center" vertical="center" wrapText="1"/>
    </xf>
    <xf numFmtId="20" fontId="17" fillId="42" borderId="40" xfId="0" applyNumberFormat="1" applyFont="1" applyFill="1" applyBorder="1" applyAlignment="1">
      <alignment horizontal="center" vertical="center" wrapText="1"/>
    </xf>
    <xf numFmtId="0" fontId="18" fillId="12" borderId="40" xfId="0" applyFont="1" applyFill="1" applyBorder="1" applyAlignment="1">
      <alignment horizontal="center" vertical="center"/>
    </xf>
    <xf numFmtId="20" fontId="17" fillId="6" borderId="13" xfId="0" applyNumberFormat="1" applyFont="1" applyFill="1" applyBorder="1" applyAlignment="1">
      <alignment horizontal="center" vertical="center" wrapText="1"/>
    </xf>
    <xf numFmtId="20" fontId="17" fillId="6" borderId="31" xfId="0" applyNumberFormat="1" applyFont="1" applyFill="1" applyBorder="1" applyAlignment="1">
      <alignment horizontal="center" vertical="center" wrapText="1"/>
    </xf>
    <xf numFmtId="20" fontId="17" fillId="6" borderId="40" xfId="0" applyNumberFormat="1" applyFont="1" applyFill="1" applyBorder="1" applyAlignment="1">
      <alignment horizontal="center" vertical="center" wrapText="1"/>
    </xf>
    <xf numFmtId="0" fontId="18" fillId="12" borderId="38" xfId="0" applyFont="1" applyFill="1" applyBorder="1" applyAlignment="1">
      <alignment horizontal="center" vertical="center"/>
    </xf>
    <xf numFmtId="0" fontId="22" fillId="19" borderId="53" xfId="0" applyFont="1" applyFill="1" applyBorder="1" applyAlignment="1">
      <alignment horizontal="center" vertical="center" wrapText="1"/>
    </xf>
    <xf numFmtId="0" fontId="18" fillId="43" borderId="85" xfId="0" applyFont="1" applyFill="1" applyBorder="1" applyAlignment="1">
      <alignment vertical="center" wrapText="1"/>
    </xf>
    <xf numFmtId="0" fontId="4" fillId="44" borderId="18" xfId="0" applyFont="1" applyFill="1" applyBorder="1" applyAlignment="1">
      <alignment vertical="center"/>
    </xf>
    <xf numFmtId="0" fontId="4" fillId="7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0" fontId="17" fillId="21" borderId="56" xfId="0" applyNumberFormat="1" applyFont="1" applyFill="1" applyBorder="1" applyAlignment="1">
      <alignment horizontal="center" vertical="center" wrapText="1"/>
    </xf>
    <xf numFmtId="20" fontId="17" fillId="21" borderId="78" xfId="0" applyNumberFormat="1" applyFont="1" applyFill="1" applyBorder="1" applyAlignment="1">
      <alignment horizontal="center" vertical="center" wrapText="1"/>
    </xf>
    <xf numFmtId="0" fontId="18" fillId="21" borderId="18" xfId="0" applyFont="1" applyFill="1" applyBorder="1" applyAlignment="1">
      <alignment horizontal="center" vertical="center" wrapText="1"/>
    </xf>
    <xf numFmtId="0" fontId="19" fillId="21" borderId="18" xfId="0" applyFont="1" applyFill="1" applyBorder="1" applyAlignment="1">
      <alignment horizontal="center" vertical="center" wrapText="1"/>
    </xf>
    <xf numFmtId="20" fontId="17" fillId="21" borderId="67" xfId="0" applyNumberFormat="1" applyFont="1" applyFill="1" applyBorder="1" applyAlignment="1">
      <alignment horizontal="center" vertical="center" wrapText="1"/>
    </xf>
    <xf numFmtId="20" fontId="17" fillId="21" borderId="36" xfId="0" applyNumberFormat="1" applyFont="1" applyFill="1" applyBorder="1" applyAlignment="1">
      <alignment horizontal="center" vertical="center" wrapText="1"/>
    </xf>
    <xf numFmtId="165" fontId="17" fillId="21" borderId="18" xfId="0" applyNumberFormat="1" applyFont="1" applyFill="1" applyBorder="1" applyAlignment="1">
      <alignment horizontal="center" vertical="center" wrapText="1"/>
    </xf>
    <xf numFmtId="14" fontId="21" fillId="42" borderId="1" xfId="0" applyNumberFormat="1" applyFont="1" applyFill="1" applyBorder="1" applyAlignment="1">
      <alignment horizontal="center" vertical="center" wrapText="1"/>
    </xf>
    <xf numFmtId="0" fontId="4" fillId="25" borderId="0" xfId="0" applyFont="1" applyFill="1" applyAlignment="1">
      <alignment vertical="center"/>
    </xf>
    <xf numFmtId="14" fontId="35" fillId="44" borderId="0" xfId="0" applyNumberFormat="1" applyFont="1" applyFill="1" applyAlignment="1">
      <alignment horizontal="center" vertical="center"/>
    </xf>
    <xf numFmtId="0" fontId="17" fillId="42" borderId="15" xfId="0" applyFont="1" applyFill="1" applyBorder="1" applyAlignment="1">
      <alignment horizontal="center" vertical="center" wrapText="1"/>
    </xf>
    <xf numFmtId="0" fontId="4" fillId="44" borderId="18" xfId="0" applyFont="1" applyFill="1" applyBorder="1" applyAlignment="1">
      <alignment horizontal="center" vertical="center"/>
    </xf>
    <xf numFmtId="20" fontId="35" fillId="44" borderId="18" xfId="0" applyNumberFormat="1" applyFont="1" applyFill="1" applyBorder="1" applyAlignment="1">
      <alignment horizontal="center" vertical="center"/>
    </xf>
    <xf numFmtId="20" fontId="17" fillId="42" borderId="87" xfId="0" applyNumberFormat="1" applyFont="1" applyFill="1" applyBorder="1" applyAlignment="1">
      <alignment horizontal="center" vertical="center" wrapText="1"/>
    </xf>
    <xf numFmtId="165" fontId="17" fillId="42" borderId="86" xfId="0" applyNumberFormat="1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20" fontId="21" fillId="15" borderId="30" xfId="0" applyNumberFormat="1" applyFont="1" applyFill="1" applyBorder="1" applyAlignment="1">
      <alignment horizontal="center" vertical="center" wrapText="1"/>
    </xf>
    <xf numFmtId="20" fontId="21" fillId="6" borderId="31" xfId="0" applyNumberFormat="1" applyFont="1" applyFill="1" applyBorder="1" applyAlignment="1">
      <alignment horizontal="center" vertical="center" wrapText="1"/>
    </xf>
    <xf numFmtId="20" fontId="17" fillId="6" borderId="27" xfId="0" applyNumberFormat="1" applyFont="1" applyFill="1" applyBorder="1" applyAlignment="1">
      <alignment horizontal="center" vertical="center" wrapText="1"/>
    </xf>
    <xf numFmtId="14" fontId="21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21" borderId="18" xfId="0" applyFont="1" applyFill="1" applyBorder="1" applyAlignment="1">
      <alignment vertical="center"/>
    </xf>
    <xf numFmtId="0" fontId="21" fillId="17" borderId="27" xfId="0" applyFont="1" applyFill="1" applyBorder="1" applyAlignment="1">
      <alignment horizontal="center" vertical="center" wrapText="1"/>
    </xf>
    <xf numFmtId="0" fontId="4" fillId="25" borderId="18" xfId="0" applyFont="1" applyFill="1" applyBorder="1" applyAlignment="1">
      <alignment vertical="center"/>
    </xf>
    <xf numFmtId="14" fontId="21" fillId="17" borderId="16" xfId="0" applyNumberFormat="1" applyFont="1" applyFill="1" applyBorder="1" applyAlignment="1" applyProtection="1">
      <alignment horizontal="center" vertical="center" wrapText="1"/>
      <protection locked="0"/>
    </xf>
    <xf numFmtId="0" fontId="21" fillId="17" borderId="16" xfId="0" applyFont="1" applyFill="1" applyBorder="1" applyAlignment="1">
      <alignment horizontal="center" vertical="center" wrapText="1"/>
    </xf>
    <xf numFmtId="14" fontId="22" fillId="17" borderId="18" xfId="0" applyNumberFormat="1" applyFont="1" applyFill="1" applyBorder="1" applyAlignment="1" applyProtection="1">
      <alignment horizontal="center" vertical="center" wrapText="1"/>
      <protection locked="0"/>
    </xf>
    <xf numFmtId="0" fontId="22" fillId="17" borderId="18" xfId="0" applyFont="1" applyFill="1" applyBorder="1" applyAlignment="1">
      <alignment horizontal="center" vertical="center" wrapText="1"/>
    </xf>
    <xf numFmtId="20" fontId="17" fillId="6" borderId="17" xfId="0" applyNumberFormat="1" applyFont="1" applyFill="1" applyBorder="1" applyAlignment="1" applyProtection="1">
      <alignment horizontal="center" vertical="center" wrapText="1"/>
      <protection locked="0"/>
    </xf>
    <xf numFmtId="20" fontId="21" fillId="6" borderId="13" xfId="0" applyNumberFormat="1" applyFont="1" applyFill="1" applyBorder="1" applyAlignment="1">
      <alignment horizontal="center" vertical="center" wrapText="1"/>
    </xf>
    <xf numFmtId="0" fontId="22" fillId="19" borderId="77" xfId="0" applyFont="1" applyFill="1" applyBorder="1" applyAlignment="1">
      <alignment horizontal="center" vertical="center" wrapText="1"/>
    </xf>
    <xf numFmtId="0" fontId="21" fillId="6" borderId="39" xfId="0" applyFont="1" applyFill="1" applyBorder="1" applyAlignment="1">
      <alignment horizontal="center" vertical="center" wrapText="1"/>
    </xf>
    <xf numFmtId="20" fontId="21" fillId="6" borderId="6" xfId="0" applyNumberFormat="1" applyFont="1" applyFill="1" applyBorder="1" applyAlignment="1">
      <alignment horizontal="center" vertical="center" wrapText="1"/>
    </xf>
    <xf numFmtId="20" fontId="17" fillId="42" borderId="61" xfId="0" applyNumberFormat="1" applyFont="1" applyFill="1" applyBorder="1" applyAlignment="1">
      <alignment horizontal="center" vertical="center" wrapText="1"/>
    </xf>
    <xf numFmtId="0" fontId="16" fillId="42" borderId="75" xfId="0" applyFont="1" applyFill="1" applyBorder="1" applyAlignment="1">
      <alignment horizontal="center" vertical="center" wrapText="1"/>
    </xf>
    <xf numFmtId="14" fontId="17" fillId="42" borderId="30" xfId="0" applyNumberFormat="1" applyFont="1" applyFill="1" applyBorder="1" applyAlignment="1">
      <alignment horizontal="center" vertical="center" wrapText="1"/>
    </xf>
    <xf numFmtId="0" fontId="17" fillId="42" borderId="30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vertical="center"/>
    </xf>
    <xf numFmtId="14" fontId="21" fillId="53" borderId="14" xfId="0" applyNumberFormat="1" applyFont="1" applyFill="1" applyBorder="1" applyAlignment="1">
      <alignment horizontal="center" vertical="center" wrapText="1"/>
    </xf>
    <xf numFmtId="0" fontId="17" fillId="53" borderId="14" xfId="0" applyFont="1" applyFill="1" applyBorder="1" applyAlignment="1">
      <alignment horizontal="center" vertical="center" wrapText="1"/>
    </xf>
    <xf numFmtId="14" fontId="17" fillId="53" borderId="18" xfId="0" applyNumberFormat="1" applyFont="1" applyFill="1" applyBorder="1" applyAlignment="1">
      <alignment horizontal="center" vertical="center" wrapText="1"/>
    </xf>
    <xf numFmtId="0" fontId="17" fillId="53" borderId="18" xfId="0" applyFont="1" applyFill="1" applyBorder="1" applyAlignment="1">
      <alignment horizontal="center" vertical="center" wrapText="1"/>
    </xf>
    <xf numFmtId="0" fontId="18" fillId="25" borderId="18" xfId="0" applyFont="1" applyFill="1" applyBorder="1" applyAlignment="1">
      <alignment horizontal="center" vertical="center"/>
    </xf>
    <xf numFmtId="20" fontId="17" fillId="55" borderId="14" xfId="0" applyNumberFormat="1" applyFont="1" applyFill="1" applyBorder="1" applyAlignment="1">
      <alignment horizontal="center" vertical="center" wrapText="1"/>
    </xf>
    <xf numFmtId="20" fontId="17" fillId="55" borderId="38" xfId="0" applyNumberFormat="1" applyFont="1" applyFill="1" applyBorder="1" applyAlignment="1">
      <alignment horizontal="center" vertical="center" wrapText="1"/>
    </xf>
    <xf numFmtId="0" fontId="18" fillId="56" borderId="14" xfId="0" applyFont="1" applyFill="1" applyBorder="1" applyAlignment="1">
      <alignment vertical="center" wrapText="1"/>
    </xf>
    <xf numFmtId="0" fontId="23" fillId="56" borderId="34" xfId="0" applyFont="1" applyFill="1" applyBorder="1" applyAlignment="1">
      <alignment horizontal="center" vertical="center" wrapText="1"/>
    </xf>
    <xf numFmtId="20" fontId="17" fillId="56" borderId="14" xfId="0" applyNumberFormat="1" applyFont="1" applyFill="1" applyBorder="1" applyAlignment="1">
      <alignment horizontal="center" vertical="center" wrapText="1"/>
    </xf>
    <xf numFmtId="165" fontId="17" fillId="56" borderId="18" xfId="0" applyNumberFormat="1" applyFont="1" applyFill="1" applyBorder="1" applyAlignment="1">
      <alignment horizontal="center" vertical="center" wrapText="1"/>
    </xf>
    <xf numFmtId="0" fontId="17" fillId="56" borderId="18" xfId="0" applyFont="1" applyFill="1" applyBorder="1" applyAlignment="1">
      <alignment horizontal="center" vertical="center" wrapText="1"/>
    </xf>
    <xf numFmtId="20" fontId="17" fillId="56" borderId="12" xfId="0" applyNumberFormat="1" applyFont="1" applyFill="1" applyBorder="1" applyAlignment="1">
      <alignment horizontal="center" vertical="center" wrapText="1"/>
    </xf>
    <xf numFmtId="20" fontId="17" fillId="56" borderId="13" xfId="0" applyNumberFormat="1" applyFont="1" applyFill="1" applyBorder="1" applyAlignment="1">
      <alignment horizontal="center" vertical="center" wrapText="1"/>
    </xf>
    <xf numFmtId="0" fontId="18" fillId="56" borderId="18" xfId="0" applyFont="1" applyFill="1" applyBorder="1" applyAlignment="1">
      <alignment vertical="center" wrapText="1"/>
    </xf>
    <xf numFmtId="0" fontId="16" fillId="56" borderId="13" xfId="0" applyFont="1" applyFill="1" applyBorder="1" applyAlignment="1">
      <alignment horizontal="center" vertical="center" wrapText="1"/>
    </xf>
    <xf numFmtId="165" fontId="17" fillId="56" borderId="12" xfId="0" applyNumberFormat="1" applyFont="1" applyFill="1" applyBorder="1" applyAlignment="1">
      <alignment horizontal="center" vertical="center" wrapText="1"/>
    </xf>
    <xf numFmtId="0" fontId="17" fillId="56" borderId="12" xfId="0" applyFont="1" applyFill="1" applyBorder="1" applyAlignment="1">
      <alignment horizontal="center" vertical="center" wrapText="1"/>
    </xf>
    <xf numFmtId="20" fontId="17" fillId="56" borderId="1" xfId="0" applyNumberFormat="1" applyFont="1" applyFill="1" applyBorder="1" applyAlignment="1">
      <alignment horizontal="center" vertical="center" wrapText="1"/>
    </xf>
    <xf numFmtId="20" fontId="17" fillId="56" borderId="17" xfId="0" applyNumberFormat="1" applyFont="1" applyFill="1" applyBorder="1" applyAlignment="1">
      <alignment horizontal="center" vertical="center" wrapText="1"/>
    </xf>
    <xf numFmtId="0" fontId="23" fillId="56" borderId="17" xfId="0" applyFont="1" applyFill="1" applyBorder="1" applyAlignment="1">
      <alignment horizontal="center" vertical="center" wrapText="1"/>
    </xf>
    <xf numFmtId="165" fontId="17" fillId="56" borderId="1" xfId="0" applyNumberFormat="1" applyFont="1" applyFill="1" applyBorder="1" applyAlignment="1">
      <alignment horizontal="center" vertical="center" wrapText="1"/>
    </xf>
    <xf numFmtId="0" fontId="17" fillId="56" borderId="1" xfId="0" applyFont="1" applyFill="1" applyBorder="1" applyAlignment="1">
      <alignment horizontal="center" vertical="center" wrapText="1"/>
    </xf>
    <xf numFmtId="0" fontId="16" fillId="53" borderId="53" xfId="0" applyFont="1" applyFill="1" applyBorder="1" applyAlignment="1">
      <alignment horizontal="center" vertical="center" wrapText="1"/>
    </xf>
    <xf numFmtId="0" fontId="16" fillId="56" borderId="53" xfId="0" applyFont="1" applyFill="1" applyBorder="1" applyAlignment="1">
      <alignment horizontal="center" vertical="center" wrapText="1"/>
    </xf>
    <xf numFmtId="0" fontId="16" fillId="54" borderId="53" xfId="0" applyFont="1" applyFill="1" applyBorder="1" applyAlignment="1">
      <alignment horizontal="center" vertical="center" wrapText="1"/>
    </xf>
    <xf numFmtId="0" fontId="16" fillId="56" borderId="6" xfId="0" applyFont="1" applyFill="1" applyBorder="1" applyAlignment="1">
      <alignment horizontal="center" vertical="center" wrapText="1"/>
    </xf>
    <xf numFmtId="0" fontId="4" fillId="54" borderId="0" xfId="0" applyFont="1" applyFill="1" applyAlignment="1">
      <alignment vertical="center"/>
    </xf>
    <xf numFmtId="0" fontId="16" fillId="56" borderId="16" xfId="0" applyFont="1" applyFill="1" applyBorder="1" applyAlignment="1">
      <alignment horizontal="center" vertical="center" wrapText="1"/>
    </xf>
    <xf numFmtId="14" fontId="17" fillId="55" borderId="39" xfId="0" applyNumberFormat="1" applyFont="1" applyFill="1" applyBorder="1" applyAlignment="1">
      <alignment horizontal="center" vertical="center" wrapText="1"/>
    </xf>
    <xf numFmtId="0" fontId="17" fillId="55" borderId="14" xfId="0" applyFont="1" applyFill="1" applyBorder="1" applyAlignment="1">
      <alignment horizontal="center" vertical="center" wrapText="1"/>
    </xf>
    <xf numFmtId="165" fontId="17" fillId="56" borderId="14" xfId="0" applyNumberFormat="1" applyFont="1" applyFill="1" applyBorder="1" applyAlignment="1">
      <alignment horizontal="center" vertical="center" wrapText="1"/>
    </xf>
    <xf numFmtId="0" fontId="17" fillId="56" borderId="14" xfId="0" applyFont="1" applyFill="1" applyBorder="1" applyAlignment="1">
      <alignment horizontal="center" vertical="center" wrapText="1"/>
    </xf>
    <xf numFmtId="0" fontId="17" fillId="53" borderId="57" xfId="0" applyFont="1" applyFill="1" applyBorder="1" applyAlignment="1">
      <alignment horizontal="center" vertical="center" wrapText="1"/>
    </xf>
    <xf numFmtId="20" fontId="21" fillId="37" borderId="1" xfId="0" applyNumberFormat="1" applyFont="1" applyFill="1" applyBorder="1" applyAlignment="1">
      <alignment horizontal="center" vertical="center" wrapText="1"/>
    </xf>
    <xf numFmtId="20" fontId="21" fillId="37" borderId="17" xfId="0" applyNumberFormat="1" applyFont="1" applyFill="1" applyBorder="1" applyAlignment="1">
      <alignment horizontal="center" vertical="center" wrapText="1"/>
    </xf>
    <xf numFmtId="0" fontId="18" fillId="37" borderId="18" xfId="0" applyFont="1" applyFill="1" applyBorder="1" applyAlignment="1">
      <alignment vertical="center" wrapText="1"/>
    </xf>
    <xf numFmtId="0" fontId="19" fillId="37" borderId="17" xfId="0" applyFont="1" applyFill="1" applyBorder="1" applyAlignment="1">
      <alignment horizontal="center" vertical="center" wrapText="1"/>
    </xf>
    <xf numFmtId="165" fontId="17" fillId="37" borderId="1" xfId="0" applyNumberFormat="1" applyFont="1" applyFill="1" applyBorder="1" applyAlignment="1">
      <alignment horizontal="center" vertical="center" wrapText="1"/>
    </xf>
    <xf numFmtId="0" fontId="21" fillId="37" borderId="1" xfId="0" applyFont="1" applyFill="1" applyBorder="1" applyAlignment="1">
      <alignment horizontal="center" vertical="center" wrapText="1"/>
    </xf>
    <xf numFmtId="20" fontId="17" fillId="38" borderId="40" xfId="0" applyNumberFormat="1" applyFont="1" applyFill="1" applyBorder="1" applyAlignment="1">
      <alignment horizontal="center" vertical="center" wrapText="1"/>
    </xf>
    <xf numFmtId="0" fontId="16" fillId="56" borderId="29" xfId="0" applyFont="1" applyFill="1" applyBorder="1" applyAlignment="1">
      <alignment horizontal="center" vertical="center" wrapText="1"/>
    </xf>
    <xf numFmtId="20" fontId="17" fillId="10" borderId="13" xfId="0" applyNumberFormat="1" applyFont="1" applyFill="1" applyBorder="1" applyAlignment="1">
      <alignment horizontal="center" vertical="center" wrapText="1"/>
    </xf>
    <xf numFmtId="0" fontId="4" fillId="54" borderId="18" xfId="0" applyFont="1" applyFill="1" applyBorder="1" applyAlignment="1">
      <alignment vertical="center"/>
    </xf>
    <xf numFmtId="0" fontId="21" fillId="14" borderId="18" xfId="0" applyFont="1" applyFill="1" applyBorder="1" applyAlignment="1">
      <alignment horizontal="center" vertical="center" wrapText="1"/>
    </xf>
    <xf numFmtId="20" fontId="17" fillId="10" borderId="31" xfId="0" applyNumberFormat="1" applyFont="1" applyFill="1" applyBorder="1" applyAlignment="1">
      <alignment horizontal="center" vertical="center" wrapText="1"/>
    </xf>
    <xf numFmtId="0" fontId="4" fillId="38" borderId="18" xfId="0" applyFont="1" applyFill="1" applyBorder="1" applyAlignment="1">
      <alignment vertical="center"/>
    </xf>
    <xf numFmtId="14" fontId="18" fillId="56" borderId="77" xfId="0" applyNumberFormat="1" applyFont="1" applyFill="1" applyBorder="1" applyAlignment="1">
      <alignment horizontal="center" vertical="center" wrapText="1"/>
    </xf>
    <xf numFmtId="0" fontId="21" fillId="56" borderId="17" xfId="0" applyFont="1" applyFill="1" applyBorder="1" applyAlignment="1">
      <alignment horizontal="center" vertical="center" wrapText="1"/>
    </xf>
    <xf numFmtId="20" fontId="17" fillId="56" borderId="16" xfId="0" applyNumberFormat="1" applyFont="1" applyFill="1" applyBorder="1" applyAlignment="1">
      <alignment horizontal="center" vertical="center" wrapText="1"/>
    </xf>
    <xf numFmtId="0" fontId="17" fillId="56" borderId="31" xfId="0" applyFont="1" applyFill="1" applyBorder="1" applyAlignment="1">
      <alignment horizontal="center" vertical="center" wrapText="1"/>
    </xf>
    <xf numFmtId="20" fontId="18" fillId="54" borderId="31" xfId="0" applyNumberFormat="1" applyFont="1" applyFill="1" applyBorder="1" applyAlignment="1">
      <alignment horizontal="center" vertical="center" wrapText="1"/>
    </xf>
    <xf numFmtId="0" fontId="18" fillId="56" borderId="40" xfId="0" applyFont="1" applyFill="1" applyBorder="1" applyAlignment="1">
      <alignment vertical="center" wrapText="1"/>
    </xf>
    <xf numFmtId="0" fontId="23" fillId="54" borderId="18" xfId="0" applyFont="1" applyFill="1" applyBorder="1" applyAlignment="1">
      <alignment horizontal="center" vertical="center" wrapText="1"/>
    </xf>
    <xf numFmtId="20" fontId="17" fillId="56" borderId="18" xfId="0" applyNumberFormat="1" applyFont="1" applyFill="1" applyBorder="1" applyAlignment="1">
      <alignment horizontal="center" vertical="center" wrapText="1"/>
    </xf>
    <xf numFmtId="165" fontId="17" fillId="56" borderId="15" xfId="0" applyNumberFormat="1" applyFont="1" applyFill="1" applyBorder="1" applyAlignment="1">
      <alignment horizontal="center" vertical="center" wrapText="1"/>
    </xf>
    <xf numFmtId="0" fontId="18" fillId="54" borderId="1" xfId="0" applyFont="1" applyFill="1" applyBorder="1" applyAlignment="1">
      <alignment horizontal="center" vertical="center"/>
    </xf>
    <xf numFmtId="14" fontId="21" fillId="56" borderId="18" xfId="0" applyNumberFormat="1" applyFont="1" applyFill="1" applyBorder="1" applyAlignment="1">
      <alignment horizontal="center" vertical="center" wrapText="1"/>
    </xf>
    <xf numFmtId="0" fontId="21" fillId="56" borderId="18" xfId="0" applyFont="1" applyFill="1" applyBorder="1" applyAlignment="1">
      <alignment horizontal="center" vertical="center" wrapText="1"/>
    </xf>
    <xf numFmtId="20" fontId="17" fillId="56" borderId="40" xfId="0" applyNumberFormat="1" applyFont="1" applyFill="1" applyBorder="1" applyAlignment="1">
      <alignment horizontal="center" vertical="center" wrapText="1"/>
    </xf>
    <xf numFmtId="0" fontId="16" fillId="56" borderId="18" xfId="0" applyFont="1" applyFill="1" applyBorder="1" applyAlignment="1">
      <alignment horizontal="center" vertical="center" wrapText="1"/>
    </xf>
    <xf numFmtId="14" fontId="17" fillId="56" borderId="6" xfId="0" applyNumberFormat="1" applyFont="1" applyFill="1" applyBorder="1" applyAlignment="1">
      <alignment horizontal="center" vertical="center" wrapText="1"/>
    </xf>
    <xf numFmtId="0" fontId="17" fillId="56" borderId="29" xfId="0" applyFont="1" applyFill="1" applyBorder="1" applyAlignment="1">
      <alignment horizontal="center" vertical="center" wrapText="1"/>
    </xf>
    <xf numFmtId="14" fontId="17" fillId="56" borderId="1" xfId="0" applyNumberFormat="1" applyFont="1" applyFill="1" applyBorder="1" applyAlignment="1">
      <alignment horizontal="center" vertical="center" wrapText="1"/>
    </xf>
    <xf numFmtId="0" fontId="17" fillId="56" borderId="17" xfId="0" applyFont="1" applyFill="1" applyBorder="1" applyAlignment="1">
      <alignment horizontal="center" vertical="center" wrapText="1"/>
    </xf>
    <xf numFmtId="20" fontId="17" fillId="56" borderId="30" xfId="0" applyNumberFormat="1" applyFont="1" applyFill="1" applyBorder="1" applyAlignment="1">
      <alignment horizontal="center" vertical="center" wrapText="1"/>
    </xf>
    <xf numFmtId="20" fontId="17" fillId="56" borderId="31" xfId="0" applyNumberFormat="1" applyFont="1" applyFill="1" applyBorder="1" applyAlignment="1">
      <alignment horizontal="center" vertical="center" wrapText="1"/>
    </xf>
    <xf numFmtId="0" fontId="18" fillId="56" borderId="27" xfId="0" applyFont="1" applyFill="1" applyBorder="1" applyAlignment="1">
      <alignment vertical="center" wrapText="1"/>
    </xf>
    <xf numFmtId="0" fontId="16" fillId="56" borderId="31" xfId="0" applyFont="1" applyFill="1" applyBorder="1" applyAlignment="1">
      <alignment horizontal="center" vertical="center" wrapText="1"/>
    </xf>
    <xf numFmtId="165" fontId="17" fillId="56" borderId="30" xfId="0" applyNumberFormat="1" applyFont="1" applyFill="1" applyBorder="1" applyAlignment="1">
      <alignment horizontal="center" vertical="center" wrapText="1"/>
    </xf>
    <xf numFmtId="0" fontId="17" fillId="56" borderId="30" xfId="0" applyFont="1" applyFill="1" applyBorder="1" applyAlignment="1">
      <alignment horizontal="center" vertical="center" wrapText="1"/>
    </xf>
    <xf numFmtId="0" fontId="4" fillId="21" borderId="0" xfId="0" applyFont="1" applyFill="1" applyAlignment="1">
      <alignment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40" xfId="0" applyFont="1" applyFill="1" applyBorder="1" applyAlignment="1">
      <alignment horizontal="center" vertical="center" wrapText="1"/>
    </xf>
    <xf numFmtId="0" fontId="18" fillId="21" borderId="38" xfId="0" applyFont="1" applyFill="1" applyBorder="1" applyAlignment="1">
      <alignment horizontal="center" vertical="center"/>
    </xf>
    <xf numFmtId="20" fontId="17" fillId="6" borderId="16" xfId="1" applyNumberFormat="1" applyFont="1" applyFill="1" applyBorder="1" applyAlignment="1">
      <alignment horizontal="center" vertical="center" wrapText="1"/>
    </xf>
    <xf numFmtId="165" fontId="17" fillId="6" borderId="14" xfId="1" applyNumberFormat="1" applyFont="1" applyFill="1" applyBorder="1" applyAlignment="1">
      <alignment horizontal="center" vertical="center" wrapText="1"/>
    </xf>
    <xf numFmtId="14" fontId="21" fillId="44" borderId="18" xfId="0" applyNumberFormat="1" applyFont="1" applyFill="1" applyBorder="1" applyAlignment="1">
      <alignment horizontal="center" vertical="center" wrapText="1"/>
    </xf>
    <xf numFmtId="0" fontId="17" fillId="42" borderId="89" xfId="0" applyFont="1" applyFill="1" applyBorder="1" applyAlignment="1">
      <alignment horizontal="center" vertical="center" wrapText="1"/>
    </xf>
    <xf numFmtId="0" fontId="17" fillId="15" borderId="38" xfId="0" applyFont="1" applyFill="1" applyBorder="1" applyAlignment="1">
      <alignment horizontal="center" vertical="center" wrapText="1"/>
    </xf>
    <xf numFmtId="0" fontId="17" fillId="15" borderId="40" xfId="0" applyFont="1" applyFill="1" applyBorder="1" applyAlignment="1">
      <alignment horizontal="center" vertical="center" wrapText="1"/>
    </xf>
    <xf numFmtId="20" fontId="17" fillId="44" borderId="30" xfId="0" applyNumberFormat="1" applyFont="1" applyFill="1" applyBorder="1" applyAlignment="1">
      <alignment horizontal="center" vertical="center" wrapText="1"/>
    </xf>
    <xf numFmtId="0" fontId="18" fillId="43" borderId="27" xfId="0" applyFont="1" applyFill="1" applyBorder="1" applyAlignment="1">
      <alignment horizontal="center" vertical="center" wrapText="1"/>
    </xf>
    <xf numFmtId="20" fontId="17" fillId="43" borderId="30" xfId="0" applyNumberFormat="1" applyFont="1" applyFill="1" applyBorder="1" applyAlignment="1">
      <alignment horizontal="center" vertical="center" wrapText="1"/>
    </xf>
    <xf numFmtId="165" fontId="17" fillId="42" borderId="76" xfId="0" applyNumberFormat="1" applyFont="1" applyFill="1" applyBorder="1" applyAlignment="1">
      <alignment horizontal="center" vertical="center" wrapText="1"/>
    </xf>
    <xf numFmtId="0" fontId="21" fillId="44" borderId="30" xfId="0" applyFont="1" applyFill="1" applyBorder="1" applyAlignment="1">
      <alignment horizontal="center" vertical="center" wrapText="1"/>
    </xf>
    <xf numFmtId="0" fontId="18" fillId="43" borderId="14" xfId="0" applyFont="1" applyFill="1" applyBorder="1" applyAlignment="1">
      <alignment horizontal="center" vertical="center" wrapText="1"/>
    </xf>
    <xf numFmtId="0" fontId="24" fillId="43" borderId="18" xfId="0" applyFont="1" applyFill="1" applyBorder="1" applyAlignment="1">
      <alignment horizontal="left" vertical="center" wrapText="1"/>
    </xf>
    <xf numFmtId="20" fontId="17" fillId="44" borderId="18" xfId="0" applyNumberFormat="1" applyFont="1" applyFill="1" applyBorder="1" applyAlignment="1">
      <alignment horizontal="center" vertical="center" wrapText="1"/>
    </xf>
    <xf numFmtId="165" fontId="17" fillId="44" borderId="18" xfId="0" applyNumberFormat="1" applyFont="1" applyFill="1" applyBorder="1" applyAlignment="1">
      <alignment horizontal="center" vertical="center" wrapText="1"/>
    </xf>
    <xf numFmtId="14" fontId="22" fillId="25" borderId="18" xfId="0" applyNumberFormat="1" applyFont="1" applyFill="1" applyBorder="1" applyAlignment="1">
      <alignment horizontal="center" vertical="center" wrapText="1"/>
    </xf>
    <xf numFmtId="0" fontId="22" fillId="25" borderId="40" xfId="0" applyFont="1" applyFill="1" applyBorder="1" applyAlignment="1">
      <alignment horizontal="center" vertical="center" wrapText="1"/>
    </xf>
    <xf numFmtId="14" fontId="17" fillId="25" borderId="14" xfId="0" applyNumberFormat="1" applyFont="1" applyFill="1" applyBorder="1" applyAlignment="1">
      <alignment horizontal="center" vertical="center" wrapText="1"/>
    </xf>
    <xf numFmtId="0" fontId="17" fillId="25" borderId="14" xfId="0" applyFont="1" applyFill="1" applyBorder="1" applyAlignment="1">
      <alignment horizontal="center" vertical="center" wrapText="1"/>
    </xf>
    <xf numFmtId="20" fontId="17" fillId="17" borderId="16" xfId="0" applyNumberFormat="1" applyFont="1" applyFill="1" applyBorder="1" applyAlignment="1">
      <alignment horizontal="center" vertical="center" wrapText="1"/>
    </xf>
    <xf numFmtId="0" fontId="18" fillId="17" borderId="22" xfId="0" applyFont="1" applyFill="1" applyBorder="1" applyAlignment="1">
      <alignment horizontal="center" vertical="center" wrapText="1"/>
    </xf>
    <xf numFmtId="14" fontId="17" fillId="25" borderId="18" xfId="0" applyNumberFormat="1" applyFont="1" applyFill="1" applyBorder="1" applyAlignment="1">
      <alignment horizontal="center" vertical="center" wrapText="1"/>
    </xf>
    <xf numFmtId="0" fontId="17" fillId="25" borderId="18" xfId="0" applyFont="1" applyFill="1" applyBorder="1" applyAlignment="1">
      <alignment horizontal="center" vertical="center" wrapText="1"/>
    </xf>
    <xf numFmtId="0" fontId="18" fillId="25" borderId="18" xfId="0" applyFont="1" applyFill="1" applyBorder="1" applyAlignment="1">
      <alignment vertical="center"/>
    </xf>
    <xf numFmtId="0" fontId="22" fillId="25" borderId="18" xfId="0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vertical="center"/>
    </xf>
    <xf numFmtId="0" fontId="17" fillId="6" borderId="19" xfId="0" applyFont="1" applyFill="1" applyBorder="1" applyAlignment="1">
      <alignment horizontal="center" vertical="center" wrapText="1"/>
    </xf>
    <xf numFmtId="0" fontId="16" fillId="32" borderId="16" xfId="0" applyFont="1" applyFill="1" applyBorder="1" applyAlignment="1">
      <alignment horizontal="center" vertical="center" wrapText="1"/>
    </xf>
    <xf numFmtId="14" fontId="17" fillId="21" borderId="29" xfId="0" applyNumberFormat="1" applyFont="1" applyFill="1" applyBorder="1" applyAlignment="1">
      <alignment horizontal="center" vertical="center" wrapText="1"/>
    </xf>
    <xf numFmtId="0" fontId="17" fillId="21" borderId="22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6" fillId="42" borderId="12" xfId="0" applyFont="1" applyFill="1" applyBorder="1" applyAlignment="1">
      <alignment horizontal="center" vertical="center" wrapText="1"/>
    </xf>
    <xf numFmtId="165" fontId="17" fillId="6" borderId="91" xfId="0" applyNumberFormat="1" applyFont="1" applyFill="1" applyBorder="1" applyAlignment="1">
      <alignment horizontal="center" vertical="center" wrapText="1"/>
    </xf>
    <xf numFmtId="0" fontId="17" fillId="57" borderId="14" xfId="0" applyFont="1" applyFill="1" applyBorder="1" applyAlignment="1">
      <alignment horizontal="center" vertical="center" wrapText="1"/>
    </xf>
    <xf numFmtId="20" fontId="17" fillId="57" borderId="14" xfId="0" applyNumberFormat="1" applyFont="1" applyFill="1" applyBorder="1" applyAlignment="1">
      <alignment horizontal="center" vertical="center" wrapText="1"/>
    </xf>
    <xf numFmtId="0" fontId="18" fillId="57" borderId="14" xfId="0" applyFont="1" applyFill="1" applyBorder="1" applyAlignment="1">
      <alignment horizontal="center" vertical="center" wrapText="1"/>
    </xf>
    <xf numFmtId="165" fontId="17" fillId="57" borderId="14" xfId="0" applyNumberFormat="1" applyFont="1" applyFill="1" applyBorder="1" applyAlignment="1">
      <alignment horizontal="center" vertical="center" wrapText="1"/>
    </xf>
    <xf numFmtId="14" fontId="17" fillId="57" borderId="18" xfId="0" applyNumberFormat="1" applyFont="1" applyFill="1" applyBorder="1" applyAlignment="1">
      <alignment horizontal="center" vertical="center" wrapText="1"/>
    </xf>
    <xf numFmtId="20" fontId="17" fillId="57" borderId="18" xfId="0" applyNumberFormat="1" applyFont="1" applyFill="1" applyBorder="1" applyAlignment="1">
      <alignment horizontal="center" vertical="center" wrapText="1"/>
    </xf>
    <xf numFmtId="0" fontId="18" fillId="57" borderId="18" xfId="0" applyFont="1" applyFill="1" applyBorder="1" applyAlignment="1">
      <alignment horizontal="center" vertical="center" wrapText="1"/>
    </xf>
    <xf numFmtId="0" fontId="16" fillId="57" borderId="18" xfId="0" applyFont="1" applyFill="1" applyBorder="1" applyAlignment="1">
      <alignment horizontal="center" vertical="center" wrapText="1"/>
    </xf>
    <xf numFmtId="165" fontId="17" fillId="57" borderId="18" xfId="0" applyNumberFormat="1" applyFont="1" applyFill="1" applyBorder="1" applyAlignment="1">
      <alignment horizontal="center" vertical="center" wrapText="1"/>
    </xf>
    <xf numFmtId="0" fontId="17" fillId="57" borderId="18" xfId="0" applyFont="1" applyFill="1" applyBorder="1" applyAlignment="1">
      <alignment horizontal="center" vertical="center" wrapText="1"/>
    </xf>
    <xf numFmtId="14" fontId="17" fillId="58" borderId="18" xfId="0" applyNumberFormat="1" applyFont="1" applyFill="1" applyBorder="1" applyAlignment="1">
      <alignment horizontal="center" vertical="center" wrapText="1"/>
    </xf>
    <xf numFmtId="0" fontId="17" fillId="58" borderId="18" xfId="0" applyFont="1" applyFill="1" applyBorder="1" applyAlignment="1">
      <alignment horizontal="center" vertical="center" wrapText="1"/>
    </xf>
    <xf numFmtId="0" fontId="23" fillId="47" borderId="18" xfId="0" applyFont="1" applyFill="1" applyBorder="1" applyAlignment="1">
      <alignment horizontal="center" vertical="center"/>
    </xf>
    <xf numFmtId="0" fontId="16" fillId="47" borderId="53" xfId="0" applyFont="1" applyFill="1" applyBorder="1" applyAlignment="1">
      <alignment horizontal="center" vertical="center" wrapText="1"/>
    </xf>
    <xf numFmtId="0" fontId="18" fillId="47" borderId="53" xfId="0" applyFont="1" applyFill="1" applyBorder="1" applyAlignment="1">
      <alignment vertical="center"/>
    </xf>
    <xf numFmtId="0" fontId="16" fillId="57" borderId="22" xfId="0" applyFont="1" applyFill="1" applyBorder="1" applyAlignment="1">
      <alignment horizontal="center" vertical="center" wrapText="1"/>
    </xf>
    <xf numFmtId="0" fontId="16" fillId="57" borderId="0" xfId="0" applyFont="1" applyFill="1" applyAlignment="1">
      <alignment horizontal="center" vertical="center" wrapText="1"/>
    </xf>
    <xf numFmtId="0" fontId="16" fillId="57" borderId="69" xfId="0" applyFont="1" applyFill="1" applyBorder="1" applyAlignment="1">
      <alignment horizontal="center" vertical="center" wrapText="1"/>
    </xf>
    <xf numFmtId="0" fontId="19" fillId="57" borderId="29" xfId="0" applyFont="1" applyFill="1" applyBorder="1" applyAlignment="1">
      <alignment horizontal="center" vertical="center" wrapText="1"/>
    </xf>
    <xf numFmtId="0" fontId="16" fillId="57" borderId="83" xfId="0" applyFont="1" applyFill="1" applyBorder="1" applyAlignment="1">
      <alignment horizontal="center" vertical="center" wrapText="1"/>
    </xf>
    <xf numFmtId="0" fontId="16" fillId="57" borderId="49" xfId="0" applyFont="1" applyFill="1" applyBorder="1" applyAlignment="1">
      <alignment horizontal="center" vertical="center" wrapText="1"/>
    </xf>
    <xf numFmtId="0" fontId="23" fillId="47" borderId="18" xfId="0" applyFont="1" applyFill="1" applyBorder="1" applyAlignment="1">
      <alignment vertical="center"/>
    </xf>
    <xf numFmtId="20" fontId="18" fillId="47" borderId="18" xfId="0" applyNumberFormat="1" applyFont="1" applyFill="1" applyBorder="1" applyAlignment="1">
      <alignment horizontal="center" vertical="center"/>
    </xf>
    <xf numFmtId="0" fontId="18" fillId="47" borderId="18" xfId="0" applyFont="1" applyFill="1" applyBorder="1" applyAlignment="1">
      <alignment vertical="center"/>
    </xf>
    <xf numFmtId="0" fontId="18" fillId="25" borderId="40" xfId="0" applyFont="1" applyFill="1" applyBorder="1" applyAlignment="1">
      <alignment vertical="center"/>
    </xf>
    <xf numFmtId="0" fontId="4" fillId="47" borderId="18" xfId="0" applyFont="1" applyFill="1" applyBorder="1" applyAlignment="1">
      <alignment vertical="center"/>
    </xf>
    <xf numFmtId="14" fontId="17" fillId="57" borderId="21" xfId="0" applyNumberFormat="1" applyFont="1" applyFill="1" applyBorder="1" applyAlignment="1">
      <alignment horizontal="center" vertical="center" wrapText="1"/>
    </xf>
    <xf numFmtId="0" fontId="17" fillId="57" borderId="21" xfId="0" applyFont="1" applyFill="1" applyBorder="1" applyAlignment="1">
      <alignment horizontal="center" vertical="center" wrapText="1"/>
    </xf>
    <xf numFmtId="20" fontId="17" fillId="57" borderId="21" xfId="0" applyNumberFormat="1" applyFont="1" applyFill="1" applyBorder="1" applyAlignment="1">
      <alignment horizontal="center" vertical="center" wrapText="1"/>
    </xf>
    <xf numFmtId="0" fontId="18" fillId="57" borderId="21" xfId="0" applyFont="1" applyFill="1" applyBorder="1" applyAlignment="1">
      <alignment horizontal="center" vertical="center" wrapText="1"/>
    </xf>
    <xf numFmtId="0" fontId="16" fillId="57" borderId="21" xfId="0" applyFont="1" applyFill="1" applyBorder="1" applyAlignment="1">
      <alignment horizontal="center" vertical="center" wrapText="1"/>
    </xf>
    <xf numFmtId="165" fontId="17" fillId="57" borderId="21" xfId="0" applyNumberFormat="1" applyFont="1" applyFill="1" applyBorder="1" applyAlignment="1">
      <alignment horizontal="center" vertical="center" wrapText="1"/>
    </xf>
    <xf numFmtId="20" fontId="17" fillId="57" borderId="27" xfId="0" applyNumberFormat="1" applyFont="1" applyFill="1" applyBorder="1" applyAlignment="1">
      <alignment horizontal="center" vertical="center" wrapText="1"/>
    </xf>
    <xf numFmtId="0" fontId="18" fillId="57" borderId="27" xfId="0" applyFont="1" applyFill="1" applyBorder="1" applyAlignment="1">
      <alignment horizontal="center" vertical="center" wrapText="1"/>
    </xf>
    <xf numFmtId="0" fontId="23" fillId="57" borderId="22" xfId="0" applyFont="1" applyFill="1" applyBorder="1" applyAlignment="1">
      <alignment horizontal="center" vertical="center" wrapText="1"/>
    </xf>
    <xf numFmtId="165" fontId="17" fillId="57" borderId="27" xfId="0" applyNumberFormat="1" applyFont="1" applyFill="1" applyBorder="1" applyAlignment="1">
      <alignment horizontal="center" vertical="center" wrapText="1"/>
    </xf>
    <xf numFmtId="0" fontId="21" fillId="57" borderId="27" xfId="0" applyFont="1" applyFill="1" applyBorder="1" applyAlignment="1">
      <alignment horizontal="center" vertical="center" wrapText="1"/>
    </xf>
    <xf numFmtId="0" fontId="0" fillId="0" borderId="42" xfId="0" applyBorder="1"/>
    <xf numFmtId="0" fontId="16" fillId="57" borderId="29" xfId="0" applyFont="1" applyFill="1" applyBorder="1" applyAlignment="1">
      <alignment horizontal="center" vertical="center" wrapText="1"/>
    </xf>
    <xf numFmtId="14" fontId="17" fillId="57" borderId="14" xfId="0" applyNumberFormat="1" applyFont="1" applyFill="1" applyBorder="1" applyAlignment="1">
      <alignment horizontal="center" vertical="center" wrapText="1"/>
    </xf>
    <xf numFmtId="0" fontId="28" fillId="0" borderId="42" xfId="0" applyFont="1" applyBorder="1"/>
    <xf numFmtId="0" fontId="21" fillId="17" borderId="18" xfId="0" applyFont="1" applyFill="1" applyBorder="1" applyAlignment="1">
      <alignment horizontal="center" vertical="center" wrapText="1"/>
    </xf>
    <xf numFmtId="20" fontId="17" fillId="37" borderId="0" xfId="0" applyNumberFormat="1" applyFont="1" applyFill="1" applyAlignment="1">
      <alignment horizontal="center" vertical="center" wrapText="1"/>
    </xf>
    <xf numFmtId="20" fontId="17" fillId="38" borderId="14" xfId="0" applyNumberFormat="1" applyFont="1" applyFill="1" applyBorder="1" applyAlignment="1">
      <alignment horizontal="center" vertical="center" wrapText="1"/>
    </xf>
    <xf numFmtId="0" fontId="16" fillId="56" borderId="69" xfId="0" applyFont="1" applyFill="1" applyBorder="1" applyAlignment="1">
      <alignment horizontal="center" vertical="center" wrapText="1"/>
    </xf>
    <xf numFmtId="0" fontId="16" fillId="15" borderId="69" xfId="0" applyFont="1" applyFill="1" applyBorder="1" applyAlignment="1">
      <alignment horizontal="center" vertical="center" wrapText="1"/>
    </xf>
    <xf numFmtId="0" fontId="0" fillId="25" borderId="18" xfId="0" applyFill="1" applyBorder="1"/>
    <xf numFmtId="0" fontId="19" fillId="6" borderId="53" xfId="0" applyFont="1" applyFill="1" applyBorder="1" applyAlignment="1">
      <alignment horizontal="center" vertical="center" wrapText="1"/>
    </xf>
    <xf numFmtId="0" fontId="18" fillId="21" borderId="53" xfId="0" applyFont="1" applyFill="1" applyBorder="1" applyAlignment="1">
      <alignment vertical="center"/>
    </xf>
    <xf numFmtId="14" fontId="29" fillId="21" borderId="22" xfId="0" applyNumberFormat="1" applyFont="1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20" fontId="17" fillId="21" borderId="20" xfId="0" applyNumberFormat="1" applyFont="1" applyFill="1" applyBorder="1" applyAlignment="1">
      <alignment horizontal="center" vertical="center" wrapText="1"/>
    </xf>
    <xf numFmtId="20" fontId="17" fillId="21" borderId="30" xfId="0" applyNumberFormat="1" applyFont="1" applyFill="1" applyBorder="1" applyAlignment="1">
      <alignment horizontal="center" vertical="center" wrapText="1"/>
    </xf>
    <xf numFmtId="0" fontId="18" fillId="6" borderId="91" xfId="0" applyFont="1" applyFill="1" applyBorder="1" applyAlignment="1">
      <alignment horizontal="center" vertical="center" wrapText="1"/>
    </xf>
    <xf numFmtId="20" fontId="17" fillId="40" borderId="18" xfId="0" applyNumberFormat="1" applyFont="1" applyFill="1" applyBorder="1" applyAlignment="1">
      <alignment horizontal="center" vertical="center" wrapText="1"/>
    </xf>
    <xf numFmtId="14" fontId="17" fillId="0" borderId="18" xfId="0" applyNumberFormat="1" applyFont="1" applyBorder="1" applyAlignment="1">
      <alignment horizontal="center" vertical="center" wrapText="1"/>
    </xf>
    <xf numFmtId="0" fontId="17" fillId="40" borderId="18" xfId="0" applyFont="1" applyFill="1" applyBorder="1" applyAlignment="1">
      <alignment horizontal="center" vertical="center" wrapText="1"/>
    </xf>
    <xf numFmtId="0" fontId="16" fillId="6" borderId="48" xfId="0" applyFont="1" applyFill="1" applyBorder="1" applyAlignment="1">
      <alignment horizontal="center" vertical="center" wrapText="1"/>
    </xf>
    <xf numFmtId="14" fontId="17" fillId="6" borderId="30" xfId="0" applyNumberFormat="1" applyFont="1" applyFill="1" applyBorder="1" applyAlignment="1">
      <alignment horizontal="center" vertical="center" wrapText="1"/>
    </xf>
    <xf numFmtId="0" fontId="18" fillId="15" borderId="27" xfId="0" applyFont="1" applyFill="1" applyBorder="1" applyAlignment="1">
      <alignment horizontal="center" vertical="center" wrapText="1"/>
    </xf>
    <xf numFmtId="0" fontId="30" fillId="6" borderId="29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14" fontId="17" fillId="6" borderId="32" xfId="0" applyNumberFormat="1" applyFont="1" applyFill="1" applyBorder="1" applyAlignment="1">
      <alignment horizontal="center" vertical="center" wrapText="1"/>
    </xf>
    <xf numFmtId="0" fontId="18" fillId="15" borderId="36" xfId="0" applyFont="1" applyFill="1" applyBorder="1" applyAlignment="1">
      <alignment horizontal="center" vertical="center" wrapText="1"/>
    </xf>
    <xf numFmtId="0" fontId="23" fillId="6" borderId="49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20" fontId="17" fillId="21" borderId="16" xfId="0" applyNumberFormat="1" applyFont="1" applyFill="1" applyBorder="1" applyAlignment="1">
      <alignment horizontal="center" vertical="center" wrapText="1"/>
    </xf>
    <xf numFmtId="165" fontId="17" fillId="21" borderId="16" xfId="0" applyNumberFormat="1" applyFont="1" applyFill="1" applyBorder="1" applyAlignment="1">
      <alignment horizontal="center" vertical="center" wrapText="1"/>
    </xf>
    <xf numFmtId="0" fontId="18" fillId="14" borderId="18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24" fillId="25" borderId="18" xfId="0" applyFont="1" applyFill="1" applyBorder="1" applyAlignment="1">
      <alignment horizontal="center" vertical="center"/>
    </xf>
    <xf numFmtId="0" fontId="18" fillId="25" borderId="14" xfId="0" applyFont="1" applyFill="1" applyBorder="1" applyAlignment="1">
      <alignment vertical="center"/>
    </xf>
    <xf numFmtId="0" fontId="18" fillId="17" borderId="14" xfId="0" applyFont="1" applyFill="1" applyBorder="1" applyAlignment="1">
      <alignment vertical="center" wrapText="1"/>
    </xf>
    <xf numFmtId="0" fontId="16" fillId="56" borderId="0" xfId="0" applyFont="1" applyFill="1" applyAlignment="1">
      <alignment horizontal="center" vertical="center" wrapText="1"/>
    </xf>
    <xf numFmtId="0" fontId="23" fillId="56" borderId="29" xfId="0" applyFont="1" applyFill="1" applyBorder="1" applyAlignment="1">
      <alignment horizontal="center" vertical="center" wrapText="1"/>
    </xf>
    <xf numFmtId="0" fontId="23" fillId="56" borderId="16" xfId="0" applyFont="1" applyFill="1" applyBorder="1" applyAlignment="1">
      <alignment horizontal="center" vertical="center" wrapText="1"/>
    </xf>
    <xf numFmtId="20" fontId="17" fillId="6" borderId="90" xfId="0" applyNumberFormat="1" applyFont="1" applyFill="1" applyBorder="1" applyAlignment="1">
      <alignment horizontal="center" vertical="center" wrapText="1"/>
    </xf>
    <xf numFmtId="20" fontId="17" fillId="6" borderId="91" xfId="0" applyNumberFormat="1" applyFont="1" applyFill="1" applyBorder="1" applyAlignment="1">
      <alignment horizontal="center" vertical="center" wrapText="1"/>
    </xf>
    <xf numFmtId="0" fontId="18" fillId="6" borderId="75" xfId="0" applyFont="1" applyFill="1" applyBorder="1" applyAlignment="1">
      <alignment horizontal="center" vertical="center" wrapText="1"/>
    </xf>
    <xf numFmtId="165" fontId="17" fillId="6" borderId="30" xfId="0" applyNumberFormat="1" applyFont="1" applyFill="1" applyBorder="1" applyAlignment="1">
      <alignment horizontal="center" vertical="center" wrapText="1"/>
    </xf>
    <xf numFmtId="20" fontId="22" fillId="25" borderId="41" xfId="0" applyNumberFormat="1" applyFont="1" applyFill="1" applyBorder="1" applyAlignment="1">
      <alignment horizontal="center" vertical="center" wrapText="1"/>
    </xf>
    <xf numFmtId="20" fontId="17" fillId="0" borderId="12" xfId="0" applyNumberFormat="1" applyFont="1" applyBorder="1" applyAlignment="1">
      <alignment horizontal="center" vertical="center" wrapText="1"/>
    </xf>
    <xf numFmtId="0" fontId="22" fillId="19" borderId="41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21" fillId="25" borderId="38" xfId="0" applyFont="1" applyFill="1" applyBorder="1" applyAlignment="1">
      <alignment horizontal="center" vertical="center" wrapText="1"/>
    </xf>
    <xf numFmtId="0" fontId="0" fillId="21" borderId="18" xfId="0" applyFill="1" applyBorder="1"/>
    <xf numFmtId="0" fontId="4" fillId="12" borderId="22" xfId="0" applyFont="1" applyFill="1" applyBorder="1" applyAlignment="1">
      <alignment vertical="center"/>
    </xf>
    <xf numFmtId="14" fontId="22" fillId="30" borderId="34" xfId="0" applyNumberFormat="1" applyFont="1" applyFill="1" applyBorder="1" applyAlignment="1">
      <alignment horizontal="center" vertical="center" wrapText="1"/>
    </xf>
    <xf numFmtId="0" fontId="22" fillId="30" borderId="14" xfId="0" applyFont="1" applyFill="1" applyBorder="1" applyAlignment="1">
      <alignment horizontal="center" vertical="center" wrapText="1"/>
    </xf>
    <xf numFmtId="14" fontId="18" fillId="50" borderId="93" xfId="0" applyNumberFormat="1" applyFont="1" applyFill="1" applyBorder="1" applyAlignment="1">
      <alignment horizontal="center" vertical="center" wrapText="1"/>
    </xf>
    <xf numFmtId="20" fontId="18" fillId="50" borderId="93" xfId="0" applyNumberFormat="1" applyFont="1" applyFill="1" applyBorder="1" applyAlignment="1">
      <alignment horizontal="center" vertical="center" wrapText="1"/>
    </xf>
    <xf numFmtId="20" fontId="18" fillId="50" borderId="94" xfId="0" applyNumberFormat="1" applyFont="1" applyFill="1" applyBorder="1" applyAlignment="1">
      <alignment horizontal="center" vertical="center" wrapText="1"/>
    </xf>
    <xf numFmtId="0" fontId="18" fillId="51" borderId="93" xfId="0" applyFont="1" applyFill="1" applyBorder="1" applyAlignment="1">
      <alignment horizontal="center" vertical="center" wrapText="1"/>
    </xf>
    <xf numFmtId="0" fontId="23" fillId="48" borderId="93" xfId="0" applyFont="1" applyFill="1" applyBorder="1" applyAlignment="1">
      <alignment horizontal="center" vertical="center" wrapText="1"/>
    </xf>
    <xf numFmtId="20" fontId="18" fillId="48" borderId="95" xfId="0" applyNumberFormat="1" applyFont="1" applyFill="1" applyBorder="1" applyAlignment="1">
      <alignment horizontal="center" vertical="center" wrapText="1"/>
    </xf>
    <xf numFmtId="165" fontId="18" fillId="49" borderId="92" xfId="0" applyNumberFormat="1" applyFont="1" applyFill="1" applyBorder="1" applyAlignment="1">
      <alignment horizontal="center" vertical="center" wrapText="1"/>
    </xf>
    <xf numFmtId="14" fontId="21" fillId="6" borderId="93" xfId="0" applyNumberFormat="1" applyFont="1" applyFill="1" applyBorder="1" applyAlignment="1">
      <alignment horizontal="center" vertical="center" wrapText="1"/>
    </xf>
    <xf numFmtId="0" fontId="21" fillId="6" borderId="93" xfId="0" applyFont="1" applyFill="1" applyBorder="1" applyAlignment="1">
      <alignment horizontal="center" vertical="center" wrapText="1"/>
    </xf>
    <xf numFmtId="0" fontId="21" fillId="42" borderId="17" xfId="0" applyFont="1" applyFill="1" applyBorder="1" applyAlignment="1">
      <alignment horizontal="center" vertical="center" wrapText="1"/>
    </xf>
    <xf numFmtId="20" fontId="17" fillId="42" borderId="16" xfId="0" applyNumberFormat="1" applyFont="1" applyFill="1" applyBorder="1" applyAlignment="1">
      <alignment horizontal="center" vertical="center" wrapText="1"/>
    </xf>
    <xf numFmtId="20" fontId="17" fillId="42" borderId="31" xfId="0" applyNumberFormat="1" applyFont="1" applyFill="1" applyBorder="1" applyAlignment="1">
      <alignment horizontal="center" vertical="center" wrapText="1"/>
    </xf>
    <xf numFmtId="0" fontId="4" fillId="25" borderId="40" xfId="0" applyFont="1" applyFill="1" applyBorder="1" applyAlignment="1">
      <alignment vertical="center"/>
    </xf>
    <xf numFmtId="14" fontId="22" fillId="14" borderId="1" xfId="0" applyNumberFormat="1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20" fontId="21" fillId="15" borderId="31" xfId="0" applyNumberFormat="1" applyFont="1" applyFill="1" applyBorder="1" applyAlignment="1">
      <alignment horizontal="center" vertical="center" wrapText="1"/>
    </xf>
    <xf numFmtId="0" fontId="22" fillId="14" borderId="17" xfId="0" applyFont="1" applyFill="1" applyBorder="1" applyAlignment="1">
      <alignment horizontal="center" vertical="center" wrapText="1"/>
    </xf>
    <xf numFmtId="0" fontId="22" fillId="14" borderId="31" xfId="0" applyFont="1" applyFill="1" applyBorder="1" applyAlignment="1">
      <alignment horizontal="center" vertical="center" wrapText="1"/>
    </xf>
    <xf numFmtId="0" fontId="22" fillId="17" borderId="18" xfId="0" applyFont="1" applyFill="1" applyBorder="1" applyAlignment="1">
      <alignment vertical="center" wrapText="1"/>
    </xf>
    <xf numFmtId="20" fontId="18" fillId="21" borderId="36" xfId="0" applyNumberFormat="1" applyFont="1" applyFill="1" applyBorder="1" applyAlignment="1">
      <alignment horizontal="center" vertical="center"/>
    </xf>
    <xf numFmtId="20" fontId="18" fillId="21" borderId="58" xfId="0" applyNumberFormat="1" applyFont="1" applyFill="1" applyBorder="1" applyAlignment="1">
      <alignment horizontal="center" vertical="center"/>
    </xf>
    <xf numFmtId="0" fontId="21" fillId="21" borderId="83" xfId="0" applyFont="1" applyFill="1" applyBorder="1" applyAlignment="1">
      <alignment horizontal="center" vertical="center" wrapText="1"/>
    </xf>
    <xf numFmtId="0" fontId="23" fillId="21" borderId="49" xfId="0" applyFont="1" applyFill="1" applyBorder="1" applyAlignment="1">
      <alignment horizontal="center" vertical="center" wrapText="1"/>
    </xf>
    <xf numFmtId="0" fontId="21" fillId="6" borderId="55" xfId="0" applyFont="1" applyFill="1" applyBorder="1" applyAlignment="1">
      <alignment horizontal="center" vertical="center" wrapText="1"/>
    </xf>
    <xf numFmtId="20" fontId="21" fillId="6" borderId="55" xfId="0" applyNumberFormat="1" applyFont="1" applyFill="1" applyBorder="1" applyAlignment="1">
      <alignment horizontal="center" vertical="center" wrapText="1"/>
    </xf>
    <xf numFmtId="20" fontId="21" fillId="6" borderId="73" xfId="0" applyNumberFormat="1" applyFont="1" applyFill="1" applyBorder="1" applyAlignment="1">
      <alignment horizontal="center" vertical="center" wrapText="1"/>
    </xf>
    <xf numFmtId="0" fontId="22" fillId="19" borderId="44" xfId="0" applyFont="1" applyFill="1" applyBorder="1" applyAlignment="1">
      <alignment horizontal="center" vertical="center" wrapText="1"/>
    </xf>
    <xf numFmtId="0" fontId="21" fillId="6" borderId="96" xfId="0" applyFont="1" applyFill="1" applyBorder="1" applyAlignment="1">
      <alignment horizontal="center" vertical="center" wrapText="1"/>
    </xf>
    <xf numFmtId="165" fontId="17" fillId="6" borderId="63" xfId="0" applyNumberFormat="1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8" fillId="48" borderId="97" xfId="0" applyFont="1" applyFill="1" applyBorder="1" applyAlignment="1">
      <alignment horizontal="center" vertical="center" wrapText="1"/>
    </xf>
    <xf numFmtId="0" fontId="23" fillId="49" borderId="95" xfId="0" applyFont="1" applyFill="1" applyBorder="1" applyAlignment="1">
      <alignment horizontal="center" vertical="center" wrapText="1"/>
    </xf>
    <xf numFmtId="0" fontId="34" fillId="48" borderId="93" xfId="0" applyFont="1" applyFill="1" applyBorder="1" applyAlignment="1">
      <alignment horizontal="center" vertical="center" wrapText="1"/>
    </xf>
    <xf numFmtId="14" fontId="21" fillId="6" borderId="54" xfId="0" applyNumberFormat="1" applyFont="1" applyFill="1" applyBorder="1" applyAlignment="1">
      <alignment horizontal="center" vertical="center" wrapText="1"/>
    </xf>
    <xf numFmtId="0" fontId="16" fillId="56" borderId="22" xfId="0" applyFont="1" applyFill="1" applyBorder="1" applyAlignment="1">
      <alignment horizontal="center" vertical="center" wrapText="1"/>
    </xf>
    <xf numFmtId="0" fontId="4" fillId="21" borderId="14" xfId="0" applyFont="1" applyFill="1" applyBorder="1" applyAlignment="1">
      <alignment horizontal="center" vertical="center"/>
    </xf>
    <xf numFmtId="0" fontId="16" fillId="56" borderId="32" xfId="0" applyFont="1" applyFill="1" applyBorder="1" applyAlignment="1">
      <alignment horizontal="center" vertical="center" wrapText="1"/>
    </xf>
    <xf numFmtId="14" fontId="17" fillId="10" borderId="32" xfId="0" applyNumberFormat="1" applyFont="1" applyFill="1" applyBorder="1" applyAlignment="1">
      <alignment horizontal="center" vertical="center" wrapText="1"/>
    </xf>
    <xf numFmtId="0" fontId="17" fillId="10" borderId="32" xfId="0" applyFont="1" applyFill="1" applyBorder="1" applyAlignment="1">
      <alignment horizontal="center" vertical="center" wrapText="1"/>
    </xf>
    <xf numFmtId="20" fontId="17" fillId="10" borderId="21" xfId="0" applyNumberFormat="1" applyFont="1" applyFill="1" applyBorder="1" applyAlignment="1">
      <alignment horizontal="center" vertical="center" wrapText="1"/>
    </xf>
    <xf numFmtId="0" fontId="18" fillId="12" borderId="98" xfId="0" applyFont="1" applyFill="1" applyBorder="1" applyAlignment="1">
      <alignment horizontal="center" vertical="center"/>
    </xf>
    <xf numFmtId="0" fontId="18" fillId="14" borderId="21" xfId="0" applyFont="1" applyFill="1" applyBorder="1" applyAlignment="1">
      <alignment vertical="center" wrapText="1"/>
    </xf>
    <xf numFmtId="0" fontId="23" fillId="54" borderId="21" xfId="0" applyFont="1" applyFill="1" applyBorder="1" applyAlignment="1">
      <alignment horizontal="center" vertical="center"/>
    </xf>
    <xf numFmtId="20" fontId="17" fillId="56" borderId="21" xfId="0" applyNumberFormat="1" applyFont="1" applyFill="1" applyBorder="1" applyAlignment="1">
      <alignment horizontal="center" vertical="center" wrapText="1"/>
    </xf>
    <xf numFmtId="165" fontId="17" fillId="56" borderId="21" xfId="0" applyNumberFormat="1" applyFont="1" applyFill="1" applyBorder="1" applyAlignment="1">
      <alignment horizontal="center" vertical="center" wrapText="1"/>
    </xf>
    <xf numFmtId="0" fontId="18" fillId="54" borderId="21" xfId="0" applyFont="1" applyFill="1" applyBorder="1" applyAlignment="1">
      <alignment horizontal="center" vertical="center"/>
    </xf>
    <xf numFmtId="0" fontId="16" fillId="15" borderId="37" xfId="0" applyFont="1" applyFill="1" applyBorder="1" applyAlignment="1">
      <alignment horizontal="center" vertical="center" wrapText="1"/>
    </xf>
    <xf numFmtId="14" fontId="4" fillId="21" borderId="99" xfId="0" applyNumberFormat="1" applyFont="1" applyFill="1" applyBorder="1" applyAlignment="1">
      <alignment horizontal="center" vertical="center"/>
    </xf>
    <xf numFmtId="0" fontId="17" fillId="6" borderId="13" xfId="1" applyFont="1" applyFill="1" applyBorder="1" applyAlignment="1">
      <alignment horizontal="center" vertical="center" wrapText="1"/>
    </xf>
    <xf numFmtId="0" fontId="3" fillId="13" borderId="53" xfId="0" applyFont="1" applyFill="1" applyBorder="1" applyAlignment="1">
      <alignment horizontal="center" vertical="center" wrapText="1"/>
    </xf>
    <xf numFmtId="0" fontId="4" fillId="21" borderId="14" xfId="0" applyFont="1" applyFill="1" applyBorder="1" applyAlignment="1">
      <alignment vertical="center"/>
    </xf>
    <xf numFmtId="0" fontId="32" fillId="11" borderId="97" xfId="0" applyFont="1" applyFill="1" applyBorder="1" applyAlignment="1">
      <alignment horizontal="center" vertical="center" wrapText="1"/>
    </xf>
    <xf numFmtId="0" fontId="16" fillId="11" borderId="93" xfId="0" applyFont="1" applyFill="1" applyBorder="1" applyAlignment="1">
      <alignment horizontal="center" vertical="center" wrapText="1"/>
    </xf>
    <xf numFmtId="14" fontId="21" fillId="11" borderId="93" xfId="0" applyNumberFormat="1" applyFont="1" applyFill="1" applyBorder="1" applyAlignment="1">
      <alignment horizontal="center" vertical="center" wrapText="1"/>
    </xf>
    <xf numFmtId="0" fontId="21" fillId="11" borderId="93" xfId="0" applyFont="1" applyFill="1" applyBorder="1" applyAlignment="1">
      <alignment horizontal="center" vertical="center" wrapText="1"/>
    </xf>
    <xf numFmtId="20" fontId="17" fillId="11" borderId="93" xfId="0" applyNumberFormat="1" applyFont="1" applyFill="1" applyBorder="1" applyAlignment="1">
      <alignment horizontal="center" vertical="center" wrapText="1"/>
    </xf>
    <xf numFmtId="20" fontId="17" fillId="11" borderId="94" xfId="0" applyNumberFormat="1" applyFont="1" applyFill="1" applyBorder="1" applyAlignment="1">
      <alignment horizontal="center" vertical="center" wrapText="1"/>
    </xf>
    <xf numFmtId="0" fontId="16" fillId="10" borderId="93" xfId="0" applyFont="1" applyFill="1" applyBorder="1" applyAlignment="1">
      <alignment horizontal="center" vertical="center" wrapText="1"/>
    </xf>
    <xf numFmtId="165" fontId="17" fillId="11" borderId="93" xfId="0" applyNumberFormat="1" applyFont="1" applyFill="1" applyBorder="1" applyAlignment="1">
      <alignment horizontal="center" vertical="center" wrapText="1"/>
    </xf>
    <xf numFmtId="0" fontId="17" fillId="11" borderId="93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vertical="center"/>
    </xf>
    <xf numFmtId="0" fontId="33" fillId="21" borderId="93" xfId="0" applyFont="1" applyFill="1" applyBorder="1" applyAlignment="1">
      <alignment horizontal="center" vertical="center"/>
    </xf>
    <xf numFmtId="0" fontId="4" fillId="21" borderId="93" xfId="0" applyFont="1" applyFill="1" applyBorder="1" applyAlignment="1">
      <alignment vertical="center"/>
    </xf>
    <xf numFmtId="0" fontId="21" fillId="52" borderId="93" xfId="0" applyFont="1" applyFill="1" applyBorder="1" applyAlignment="1">
      <alignment horizontal="center" vertical="center" wrapText="1"/>
    </xf>
    <xf numFmtId="20" fontId="17" fillId="6" borderId="93" xfId="0" applyNumberFormat="1" applyFont="1" applyFill="1" applyBorder="1" applyAlignment="1">
      <alignment horizontal="center" vertical="center" wrapText="1"/>
    </xf>
    <xf numFmtId="20" fontId="17" fillId="21" borderId="93" xfId="0" applyNumberFormat="1" applyFont="1" applyFill="1" applyBorder="1" applyAlignment="1">
      <alignment horizontal="center" vertical="center" wrapText="1"/>
    </xf>
    <xf numFmtId="0" fontId="16" fillId="6" borderId="93" xfId="0" applyFont="1" applyFill="1" applyBorder="1" applyAlignment="1">
      <alignment horizontal="center" vertical="center" wrapText="1"/>
    </xf>
    <xf numFmtId="165" fontId="17" fillId="6" borderId="93" xfId="0" applyNumberFormat="1" applyFont="1" applyFill="1" applyBorder="1" applyAlignment="1">
      <alignment horizontal="center" vertical="center" wrapText="1"/>
    </xf>
    <xf numFmtId="0" fontId="17" fillId="6" borderId="93" xfId="0" applyFont="1" applyFill="1" applyBorder="1" applyAlignment="1">
      <alignment horizontal="center" vertical="center" wrapText="1"/>
    </xf>
    <xf numFmtId="0" fontId="16" fillId="11" borderId="36" xfId="0" applyFont="1" applyFill="1" applyBorder="1" applyAlignment="1">
      <alignment horizontal="center" vertical="center" wrapText="1"/>
    </xf>
    <xf numFmtId="14" fontId="22" fillId="30" borderId="33" xfId="0" applyNumberFormat="1" applyFont="1" applyFill="1" applyBorder="1" applyAlignment="1">
      <alignment horizontal="center" vertical="center" wrapText="1"/>
    </xf>
    <xf numFmtId="0" fontId="22" fillId="30" borderId="36" xfId="0" applyFont="1" applyFill="1" applyBorder="1" applyAlignment="1">
      <alignment horizontal="center" vertical="center" wrapText="1"/>
    </xf>
    <xf numFmtId="20" fontId="21" fillId="6" borderId="26" xfId="0" applyNumberFormat="1" applyFont="1" applyFill="1" applyBorder="1" applyAlignment="1">
      <alignment horizontal="center" vertical="center" wrapText="1"/>
    </xf>
    <xf numFmtId="20" fontId="21" fillId="6" borderId="100" xfId="0" applyNumberFormat="1" applyFont="1" applyFill="1" applyBorder="1" applyAlignment="1">
      <alignment horizontal="center" vertical="center" wrapText="1"/>
    </xf>
    <xf numFmtId="0" fontId="18" fillId="25" borderId="21" xfId="0" applyFont="1" applyFill="1" applyBorder="1" applyAlignment="1">
      <alignment horizontal="center" vertical="center"/>
    </xf>
    <xf numFmtId="0" fontId="18" fillId="12" borderId="33" xfId="0" applyFont="1" applyFill="1" applyBorder="1" applyAlignment="1">
      <alignment horizontal="center" vertical="center"/>
    </xf>
    <xf numFmtId="0" fontId="18" fillId="12" borderId="36" xfId="0" applyFont="1" applyFill="1" applyBorder="1" applyAlignment="1">
      <alignment vertical="center"/>
    </xf>
    <xf numFmtId="0" fontId="18" fillId="12" borderId="36" xfId="0" applyFont="1" applyFill="1" applyBorder="1" applyAlignment="1">
      <alignment horizontal="center" vertical="center"/>
    </xf>
    <xf numFmtId="0" fontId="18" fillId="12" borderId="21" xfId="0" applyFont="1" applyFill="1" applyBorder="1" applyAlignment="1">
      <alignment horizontal="center" vertical="center"/>
    </xf>
    <xf numFmtId="0" fontId="18" fillId="25" borderId="21" xfId="0" applyFont="1" applyFill="1" applyBorder="1" applyAlignment="1">
      <alignment vertical="center"/>
    </xf>
    <xf numFmtId="0" fontId="18" fillId="21" borderId="21" xfId="0" applyFont="1" applyFill="1" applyBorder="1" applyAlignment="1">
      <alignment vertical="center"/>
    </xf>
    <xf numFmtId="20" fontId="18" fillId="21" borderId="21" xfId="0" applyNumberFormat="1" applyFont="1" applyFill="1" applyBorder="1" applyAlignment="1">
      <alignment horizontal="center" vertical="center"/>
    </xf>
    <xf numFmtId="0" fontId="16" fillId="43" borderId="49" xfId="0" applyFont="1" applyFill="1" applyBorder="1" applyAlignment="1">
      <alignment horizontal="center" vertical="center" wrapText="1"/>
    </xf>
    <xf numFmtId="0" fontId="16" fillId="43" borderId="24" xfId="0" applyFont="1" applyFill="1" applyBorder="1" applyAlignment="1">
      <alignment horizontal="center" vertical="center" wrapText="1"/>
    </xf>
    <xf numFmtId="14" fontId="17" fillId="42" borderId="21" xfId="0" applyNumberFormat="1" applyFont="1" applyFill="1" applyBorder="1" applyAlignment="1">
      <alignment horizontal="center" vertical="center" wrapText="1"/>
    </xf>
    <xf numFmtId="0" fontId="17" fillId="42" borderId="50" xfId="0" applyFont="1" applyFill="1" applyBorder="1" applyAlignment="1">
      <alignment horizontal="center" vertical="center" wrapText="1"/>
    </xf>
    <xf numFmtId="20" fontId="17" fillId="43" borderId="46" xfId="0" applyNumberFormat="1" applyFont="1" applyFill="1" applyBorder="1" applyAlignment="1">
      <alignment horizontal="center" vertical="center" wrapText="1"/>
    </xf>
    <xf numFmtId="0" fontId="18" fillId="43" borderId="51" xfId="0" applyFont="1" applyFill="1" applyBorder="1" applyAlignment="1">
      <alignment horizontal="center" vertical="center" wrapText="1"/>
    </xf>
    <xf numFmtId="0" fontId="16" fillId="44" borderId="52" xfId="0" applyFont="1" applyFill="1" applyBorder="1" applyAlignment="1">
      <alignment horizontal="center" vertical="center" wrapText="1"/>
    </xf>
    <xf numFmtId="165" fontId="17" fillId="42" borderId="46" xfId="0" applyNumberFormat="1" applyFont="1" applyFill="1" applyBorder="1" applyAlignment="1">
      <alignment horizontal="center" vertical="center" wrapText="1"/>
    </xf>
    <xf numFmtId="0" fontId="17" fillId="44" borderId="46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14" fontId="17" fillId="15" borderId="99" xfId="0" applyNumberFormat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6" fillId="4" borderId="53" xfId="0" applyFont="1" applyFill="1" applyBorder="1" applyAlignment="1">
      <alignment horizontal="center" vertical="center" wrapText="1"/>
    </xf>
    <xf numFmtId="0" fontId="22" fillId="25" borderId="14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vertical="center"/>
    </xf>
    <xf numFmtId="14" fontId="17" fillId="6" borderId="21" xfId="0" applyNumberFormat="1" applyFont="1" applyFill="1" applyBorder="1" applyAlignment="1">
      <alignment horizontal="center" vertical="center" wrapText="1"/>
    </xf>
    <xf numFmtId="0" fontId="4" fillId="21" borderId="21" xfId="0" applyFont="1" applyFill="1" applyBorder="1" applyAlignment="1">
      <alignment vertical="center"/>
    </xf>
    <xf numFmtId="0" fontId="22" fillId="19" borderId="101" xfId="0" applyFont="1" applyFill="1" applyBorder="1" applyAlignment="1">
      <alignment horizontal="center" vertical="center" wrapText="1"/>
    </xf>
    <xf numFmtId="14" fontId="22" fillId="17" borderId="99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14" fontId="17" fillId="0" borderId="58" xfId="0" applyNumberFormat="1" applyFont="1" applyBorder="1" applyAlignment="1">
      <alignment horizontal="center" vertical="center" wrapText="1"/>
    </xf>
    <xf numFmtId="0" fontId="22" fillId="25" borderId="21" xfId="0" applyFont="1" applyFill="1" applyBorder="1" applyAlignment="1">
      <alignment horizontal="center" vertical="center"/>
    </xf>
    <xf numFmtId="20" fontId="22" fillId="25" borderId="61" xfId="0" applyNumberFormat="1" applyFont="1" applyFill="1" applyBorder="1" applyAlignment="1">
      <alignment horizontal="center" vertical="center" wrapText="1"/>
    </xf>
    <xf numFmtId="20" fontId="17" fillId="0" borderId="26" xfId="0" applyNumberFormat="1" applyFont="1" applyBorder="1" applyAlignment="1">
      <alignment horizontal="center" vertical="center" wrapText="1"/>
    </xf>
    <xf numFmtId="0" fontId="18" fillId="0" borderId="42" xfId="0" applyFont="1" applyBorder="1" applyAlignment="1">
      <alignment vertical="center"/>
    </xf>
    <xf numFmtId="0" fontId="18" fillId="0" borderId="42" xfId="0" applyFont="1" applyBorder="1" applyAlignment="1">
      <alignment horizontal="center" vertical="center"/>
    </xf>
    <xf numFmtId="0" fontId="19" fillId="42" borderId="16" xfId="0" applyFont="1" applyFill="1" applyBorder="1" applyAlignment="1">
      <alignment horizontal="center" vertical="center" wrapText="1"/>
    </xf>
    <xf numFmtId="0" fontId="17" fillId="42" borderId="16" xfId="0" applyFont="1" applyFill="1" applyBorder="1" applyAlignment="1">
      <alignment horizontal="center" vertical="center" wrapText="1"/>
    </xf>
    <xf numFmtId="0" fontId="18" fillId="44" borderId="14" xfId="0" applyFont="1" applyFill="1" applyBorder="1" applyAlignment="1">
      <alignment vertical="center"/>
    </xf>
    <xf numFmtId="20" fontId="17" fillId="45" borderId="16" xfId="0" applyNumberFormat="1" applyFont="1" applyFill="1" applyBorder="1" applyAlignment="1">
      <alignment horizontal="center" vertical="center" wrapText="1"/>
    </xf>
    <xf numFmtId="165" fontId="17" fillId="45" borderId="16" xfId="0" applyNumberFormat="1" applyFont="1" applyFill="1" applyBorder="1" applyAlignment="1">
      <alignment horizontal="center" vertical="center" wrapText="1"/>
    </xf>
    <xf numFmtId="0" fontId="16" fillId="42" borderId="69" xfId="0" applyFont="1" applyFill="1" applyBorder="1" applyAlignment="1">
      <alignment horizontal="center" vertical="center" wrapText="1"/>
    </xf>
    <xf numFmtId="0" fontId="18" fillId="21" borderId="82" xfId="0" applyFont="1" applyFill="1" applyBorder="1" applyAlignment="1">
      <alignment vertical="center"/>
    </xf>
    <xf numFmtId="0" fontId="4" fillId="21" borderId="69" xfId="0" applyFont="1" applyFill="1" applyBorder="1" applyAlignment="1">
      <alignment vertical="center"/>
    </xf>
    <xf numFmtId="0" fontId="17" fillId="34" borderId="14" xfId="0" applyFont="1" applyFill="1" applyBorder="1" applyAlignment="1">
      <alignment horizontal="center" vertical="center" wrapText="1"/>
    </xf>
    <xf numFmtId="14" fontId="17" fillId="44" borderId="21" xfId="0" applyNumberFormat="1" applyFont="1" applyFill="1" applyBorder="1" applyAlignment="1">
      <alignment horizontal="center" vertical="center" wrapText="1"/>
    </xf>
    <xf numFmtId="0" fontId="17" fillId="44" borderId="21" xfId="0" applyFont="1" applyFill="1" applyBorder="1" applyAlignment="1">
      <alignment horizontal="center" vertical="center" wrapText="1"/>
    </xf>
    <xf numFmtId="0" fontId="4" fillId="25" borderId="14" xfId="0" applyFont="1" applyFill="1" applyBorder="1" applyAlignment="1">
      <alignment vertical="center"/>
    </xf>
    <xf numFmtId="14" fontId="22" fillId="17" borderId="47" xfId="0" applyNumberFormat="1" applyFont="1" applyFill="1" applyBorder="1" applyAlignment="1">
      <alignment horizontal="center" vertical="center" wrapText="1"/>
    </xf>
    <xf numFmtId="0" fontId="22" fillId="17" borderId="39" xfId="0" applyFont="1" applyFill="1" applyBorder="1" applyAlignment="1">
      <alignment horizontal="center" vertical="center" wrapText="1"/>
    </xf>
    <xf numFmtId="0" fontId="16" fillId="21" borderId="38" xfId="0" applyFont="1" applyFill="1" applyBorder="1" applyAlignment="1">
      <alignment horizontal="center" vertical="center" wrapText="1"/>
    </xf>
    <xf numFmtId="0" fontId="16" fillId="6" borderId="49" xfId="0" applyFont="1" applyFill="1" applyBorder="1" applyAlignment="1">
      <alignment horizontal="center" vertical="center" wrapText="1"/>
    </xf>
    <xf numFmtId="14" fontId="4" fillId="21" borderId="21" xfId="0" applyNumberFormat="1" applyFont="1" applyFill="1" applyBorder="1" applyAlignment="1">
      <alignment horizontal="center" vertical="center"/>
    </xf>
    <xf numFmtId="0" fontId="4" fillId="21" borderId="21" xfId="0" applyFont="1" applyFill="1" applyBorder="1" applyAlignment="1">
      <alignment horizontal="center" vertical="center"/>
    </xf>
    <xf numFmtId="20" fontId="17" fillId="6" borderId="21" xfId="0" applyNumberFormat="1" applyFont="1" applyFill="1" applyBorder="1" applyAlignment="1">
      <alignment horizontal="center" vertical="center" wrapText="1"/>
    </xf>
    <xf numFmtId="0" fontId="16" fillId="32" borderId="21" xfId="0" applyFont="1" applyFill="1" applyBorder="1" applyAlignment="1">
      <alignment horizontal="center" vertical="center" wrapText="1"/>
    </xf>
    <xf numFmtId="165" fontId="17" fillId="6" borderId="21" xfId="0" applyNumberFormat="1" applyFont="1" applyFill="1" applyBorder="1" applyAlignment="1">
      <alignment horizontal="center" vertical="center" wrapText="1"/>
    </xf>
    <xf numFmtId="14" fontId="21" fillId="56" borderId="88" xfId="0" applyNumberFormat="1" applyFont="1" applyFill="1" applyBorder="1" applyAlignment="1">
      <alignment horizontal="center" vertical="center" wrapText="1"/>
    </xf>
    <xf numFmtId="0" fontId="17" fillId="6" borderId="102" xfId="0" applyFont="1" applyFill="1" applyBorder="1" applyAlignment="1">
      <alignment horizontal="center" vertical="center" wrapText="1"/>
    </xf>
    <xf numFmtId="0" fontId="19" fillId="6" borderId="73" xfId="0" applyFont="1" applyFill="1" applyBorder="1" applyAlignment="1">
      <alignment horizontal="center" vertical="center" wrapText="1"/>
    </xf>
    <xf numFmtId="0" fontId="16" fillId="44" borderId="56" xfId="0" applyFont="1" applyFill="1" applyBorder="1" applyAlignment="1">
      <alignment horizontal="center" vertical="center" wrapText="1"/>
    </xf>
    <xf numFmtId="20" fontId="36" fillId="44" borderId="18" xfId="0" applyNumberFormat="1" applyFont="1" applyFill="1" applyBorder="1" applyAlignment="1">
      <alignment horizontal="center" vertical="center"/>
    </xf>
    <xf numFmtId="20" fontId="36" fillId="44" borderId="0" xfId="0" applyNumberFormat="1" applyFont="1" applyFill="1" applyAlignment="1">
      <alignment horizontal="center" vertical="center"/>
    </xf>
    <xf numFmtId="0" fontId="31" fillId="44" borderId="1" xfId="0" applyFont="1" applyFill="1" applyBorder="1" applyAlignment="1">
      <alignment horizontal="center" vertical="center" wrapText="1"/>
    </xf>
    <xf numFmtId="0" fontId="7" fillId="44" borderId="18" xfId="0" applyFont="1" applyFill="1" applyBorder="1" applyAlignment="1">
      <alignment vertical="center"/>
    </xf>
    <xf numFmtId="0" fontId="21" fillId="43" borderId="38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20" fontId="17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21" fillId="42" borderId="86" xfId="0" applyFont="1" applyFill="1" applyBorder="1" applyAlignment="1">
      <alignment horizontal="center" vertical="center" wrapText="1"/>
    </xf>
    <xf numFmtId="0" fontId="21" fillId="42" borderId="26" xfId="0" applyFont="1" applyFill="1" applyBorder="1" applyAlignment="1">
      <alignment horizontal="center" vertical="center" wrapText="1"/>
    </xf>
    <xf numFmtId="0" fontId="19" fillId="45" borderId="1" xfId="0" applyFont="1" applyFill="1" applyBorder="1" applyAlignment="1">
      <alignment horizontal="center" vertical="center" wrapText="1"/>
    </xf>
    <xf numFmtId="14" fontId="18" fillId="47" borderId="18" xfId="0" applyNumberFormat="1" applyFont="1" applyFill="1" applyBorder="1" applyAlignment="1">
      <alignment horizontal="center" vertical="center"/>
    </xf>
    <xf numFmtId="0" fontId="18" fillId="47" borderId="18" xfId="0" applyFont="1" applyFill="1" applyBorder="1" applyAlignment="1">
      <alignment horizontal="center" vertical="center"/>
    </xf>
    <xf numFmtId="0" fontId="21" fillId="21" borderId="29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20" fontId="17" fillId="6" borderId="104" xfId="0" applyNumberFormat="1" applyFont="1" applyFill="1" applyBorder="1" applyAlignment="1">
      <alignment horizontal="center" vertical="center" wrapText="1"/>
    </xf>
    <xf numFmtId="0" fontId="16" fillId="6" borderId="6" xfId="1" applyFont="1" applyFill="1" applyBorder="1" applyAlignment="1">
      <alignment vertical="center" wrapText="1"/>
    </xf>
    <xf numFmtId="20" fontId="17" fillId="6" borderId="91" xfId="1" applyNumberFormat="1" applyFont="1" applyFill="1" applyBorder="1" applyAlignment="1">
      <alignment horizontal="center" vertical="center" wrapText="1"/>
    </xf>
    <xf numFmtId="165" fontId="17" fillId="6" borderId="91" xfId="1" applyNumberFormat="1" applyFont="1" applyFill="1" applyBorder="1" applyAlignment="1">
      <alignment horizontal="center" vertical="center" wrapText="1"/>
    </xf>
    <xf numFmtId="0" fontId="17" fillId="6" borderId="91" xfId="1" applyFont="1" applyFill="1" applyBorder="1" applyAlignment="1">
      <alignment horizontal="center" vertical="center" wrapText="1"/>
    </xf>
    <xf numFmtId="0" fontId="20" fillId="59" borderId="59" xfId="0" applyFont="1" applyFill="1" applyBorder="1" applyAlignment="1">
      <alignment horizontal="center" vertical="center" wrapText="1"/>
    </xf>
    <xf numFmtId="14" fontId="21" fillId="59" borderId="23" xfId="0" applyNumberFormat="1" applyFont="1" applyFill="1" applyBorder="1" applyAlignment="1">
      <alignment horizontal="center" vertical="center" wrapText="1"/>
    </xf>
    <xf numFmtId="0" fontId="21" fillId="59" borderId="59" xfId="0" applyFont="1" applyFill="1" applyBorder="1" applyAlignment="1">
      <alignment horizontal="center" vertical="center" wrapText="1"/>
    </xf>
    <xf numFmtId="20" fontId="21" fillId="59" borderId="23" xfId="0" applyNumberFormat="1" applyFont="1" applyFill="1" applyBorder="1" applyAlignment="1">
      <alignment horizontal="center" vertical="center" wrapText="1"/>
    </xf>
    <xf numFmtId="20" fontId="21" fillId="59" borderId="103" xfId="0" applyNumberFormat="1" applyFont="1" applyFill="1" applyBorder="1" applyAlignment="1">
      <alignment horizontal="center" vertical="center" wrapText="1"/>
    </xf>
    <xf numFmtId="0" fontId="37" fillId="59" borderId="23" xfId="0" applyFont="1" applyFill="1" applyBorder="1" applyAlignment="1">
      <alignment horizontal="center" vertical="center" wrapText="1"/>
    </xf>
    <xf numFmtId="0" fontId="38" fillId="59" borderId="23" xfId="0" applyFont="1" applyFill="1" applyBorder="1" applyAlignment="1">
      <alignment horizontal="center" vertical="center" wrapText="1"/>
    </xf>
    <xf numFmtId="20" fontId="21" fillId="59" borderId="19" xfId="0" applyNumberFormat="1" applyFont="1" applyFill="1" applyBorder="1" applyAlignment="1">
      <alignment horizontal="center" vertical="center" wrapText="1"/>
    </xf>
    <xf numFmtId="165" fontId="31" fillId="59" borderId="1" xfId="0" applyNumberFormat="1" applyFont="1" applyFill="1" applyBorder="1" applyAlignment="1">
      <alignment horizontal="center" vertical="center" wrapText="1"/>
    </xf>
    <xf numFmtId="0" fontId="37" fillId="59" borderId="1" xfId="0" applyFont="1" applyFill="1" applyBorder="1" applyAlignment="1">
      <alignment horizontal="center" vertical="center" wrapText="1"/>
    </xf>
    <xf numFmtId="0" fontId="3" fillId="59" borderId="0" xfId="1" applyFont="1" applyFill="1" applyAlignment="1">
      <alignment horizontal="center" vertical="center" wrapText="1"/>
    </xf>
    <xf numFmtId="0" fontId="3" fillId="59" borderId="0" xfId="0" applyFont="1" applyFill="1" applyAlignment="1">
      <alignment horizontal="center" vertical="center" wrapText="1"/>
    </xf>
    <xf numFmtId="0" fontId="4" fillId="59" borderId="0" xfId="0" applyFont="1" applyFill="1" applyAlignment="1">
      <alignment vertical="center"/>
    </xf>
    <xf numFmtId="14" fontId="18" fillId="12" borderId="14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vertical="center"/>
    </xf>
    <xf numFmtId="14" fontId="18" fillId="44" borderId="14" xfId="0" applyNumberFormat="1" applyFont="1" applyFill="1" applyBorder="1" applyAlignment="1">
      <alignment horizontal="center" vertical="center"/>
    </xf>
    <xf numFmtId="0" fontId="18" fillId="44" borderId="14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 wrapText="1"/>
    </xf>
    <xf numFmtId="0" fontId="18" fillId="42" borderId="16" xfId="0" applyFont="1" applyFill="1" applyBorder="1" applyAlignment="1">
      <alignment horizontal="center" vertical="center" wrapText="1"/>
    </xf>
    <xf numFmtId="0" fontId="18" fillId="42" borderId="46" xfId="0" applyFont="1" applyFill="1" applyBorder="1" applyAlignment="1">
      <alignment horizontal="center" vertical="center" wrapText="1"/>
    </xf>
    <xf numFmtId="14" fontId="18" fillId="21" borderId="18" xfId="0" applyNumberFormat="1" applyFont="1" applyFill="1" applyBorder="1" applyAlignment="1">
      <alignment horizontal="center" vertical="center"/>
    </xf>
    <xf numFmtId="0" fontId="18" fillId="54" borderId="14" xfId="0" applyFont="1" applyFill="1" applyBorder="1" applyAlignment="1">
      <alignment vertical="center" wrapText="1"/>
    </xf>
    <xf numFmtId="0" fontId="16" fillId="37" borderId="53" xfId="0" applyFont="1" applyFill="1" applyBorder="1" applyAlignment="1">
      <alignment horizontal="center" vertical="center" wrapText="1"/>
    </xf>
    <xf numFmtId="0" fontId="39" fillId="59" borderId="101" xfId="0" applyFont="1" applyFill="1" applyBorder="1" applyAlignment="1">
      <alignment horizontal="center" vertical="center" wrapText="1"/>
    </xf>
    <xf numFmtId="0" fontId="3" fillId="28" borderId="18" xfId="0" applyFont="1" applyFill="1" applyBorder="1" applyAlignment="1">
      <alignment horizontal="center" vertical="center" textRotation="90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5" borderId="3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3" fillId="16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41" xfId="0" applyFont="1" applyBorder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textRotation="90"/>
    </xf>
    <xf numFmtId="0" fontId="3" fillId="16" borderId="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3" fillId="5" borderId="20" xfId="0" applyFont="1" applyFill="1" applyBorder="1" applyAlignment="1">
      <alignment horizontal="center" vertical="center" wrapText="1"/>
    </xf>
    <xf numFmtId="0" fontId="8" fillId="20" borderId="29" xfId="0" applyFont="1" applyFill="1" applyBorder="1" applyAlignment="1">
      <alignment horizontal="center" vertical="center"/>
    </xf>
    <xf numFmtId="0" fontId="8" fillId="20" borderId="32" xfId="0" applyFont="1" applyFill="1" applyBorder="1" applyAlignment="1">
      <alignment horizontal="center" vertical="center"/>
    </xf>
    <xf numFmtId="0" fontId="8" fillId="47" borderId="0" xfId="0" applyFont="1" applyFill="1" applyAlignment="1">
      <alignment horizontal="center" vertical="center" textRotation="90"/>
    </xf>
    <xf numFmtId="0" fontId="0" fillId="47" borderId="0" xfId="0" applyFill="1" applyAlignment="1">
      <alignment horizontal="center" vertical="center" textRotation="90"/>
    </xf>
    <xf numFmtId="0" fontId="3" fillId="22" borderId="30" xfId="0" applyFont="1" applyFill="1" applyBorder="1" applyAlignment="1">
      <alignment horizontal="center" vertical="center" wrapText="1"/>
    </xf>
    <xf numFmtId="0" fontId="8" fillId="20" borderId="16" xfId="0" applyFont="1" applyFill="1" applyBorder="1" applyAlignment="1">
      <alignment vertical="center"/>
    </xf>
    <xf numFmtId="0" fontId="8" fillId="20" borderId="29" xfId="0" applyFont="1" applyFill="1" applyBorder="1" applyAlignment="1">
      <alignment vertical="center"/>
    </xf>
    <xf numFmtId="0" fontId="3" fillId="5" borderId="28" xfId="0" applyFont="1" applyFill="1" applyBorder="1" applyAlignment="1">
      <alignment horizontal="center" vertical="center" wrapText="1"/>
    </xf>
    <xf numFmtId="0" fontId="3" fillId="24" borderId="18" xfId="0" applyFont="1" applyFill="1" applyBorder="1" applyAlignment="1">
      <alignment horizontal="center" vertical="center" textRotation="90"/>
    </xf>
    <xf numFmtId="0" fontId="3" fillId="16" borderId="28" xfId="0" applyFont="1" applyFill="1" applyBorder="1" applyAlignment="1">
      <alignment horizontal="center" vertical="center" wrapText="1"/>
    </xf>
    <xf numFmtId="0" fontId="3" fillId="35" borderId="38" xfId="0" applyFont="1" applyFill="1" applyBorder="1" applyAlignment="1">
      <alignment horizontal="center" vertical="center" textRotation="90"/>
    </xf>
    <xf numFmtId="0" fontId="0" fillId="47" borderId="40" xfId="0" applyFill="1" applyBorder="1" applyAlignment="1">
      <alignment vertical="center"/>
    </xf>
    <xf numFmtId="0" fontId="9" fillId="36" borderId="0" xfId="0" applyFont="1" applyFill="1" applyAlignment="1">
      <alignment horizontal="center" vertical="center" textRotation="90"/>
    </xf>
    <xf numFmtId="0" fontId="0" fillId="0" borderId="0" xfId="0" applyAlignment="1">
      <alignment vertical="center"/>
    </xf>
    <xf numFmtId="0" fontId="3" fillId="16" borderId="0" xfId="0" applyFont="1" applyFill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8" fillId="0" borderId="54" xfId="0" applyFont="1" applyBorder="1" applyAlignment="1">
      <alignment vertical="center"/>
    </xf>
    <xf numFmtId="0" fontId="3" fillId="9" borderId="11" xfId="0" applyFont="1" applyFill="1" applyBorder="1" applyAlignment="1">
      <alignment horizontal="center" vertical="center" textRotation="90"/>
    </xf>
    <xf numFmtId="0" fontId="0" fillId="0" borderId="16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29" borderId="79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0" fillId="0" borderId="42" xfId="0" applyBorder="1" applyAlignment="1">
      <alignment horizontal="center" vertical="center" textRotation="90"/>
    </xf>
    <xf numFmtId="0" fontId="0" fillId="0" borderId="0" xfId="0"/>
    <xf numFmtId="0" fontId="0" fillId="0" borderId="42" xfId="0" applyBorder="1"/>
    <xf numFmtId="0" fontId="8" fillId="41" borderId="0" xfId="0" applyFont="1" applyFill="1" applyAlignment="1">
      <alignment vertical="center"/>
    </xf>
    <xf numFmtId="0" fontId="8" fillId="41" borderId="6" xfId="0" applyFont="1" applyFill="1" applyBorder="1" applyAlignment="1">
      <alignment vertical="center"/>
    </xf>
    <xf numFmtId="0" fontId="8" fillId="21" borderId="6" xfId="0" applyFont="1" applyFill="1" applyBorder="1" applyAlignment="1">
      <alignment vertical="center"/>
    </xf>
    <xf numFmtId="0" fontId="8" fillId="21" borderId="0" xfId="0" applyFont="1" applyFill="1" applyAlignment="1">
      <alignment vertical="center"/>
    </xf>
    <xf numFmtId="0" fontId="19" fillId="6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80"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  <dxf>
      <font>
        <color theme="0"/>
      </font>
      <fill>
        <patternFill>
          <bgColor rgb="FFFF0000"/>
        </patternFill>
      </fill>
    </dxf>
    <dxf>
      <font>
        <color theme="0" tint="-0.34998626667073579"/>
      </font>
    </dxf>
  </dxfs>
  <tableStyles count="0" defaultTableStyle="TableStyleMedium2" defaultPivotStyle="PivotStyleLight16"/>
  <colors>
    <mruColors>
      <color rgb="FFFFFFCC"/>
      <color rgb="FFFFFF99"/>
      <color rgb="FFCCFFCC"/>
      <color rgb="FFCCFF99"/>
      <color rgb="FFFF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Q178"/>
  <sheetViews>
    <sheetView tabSelected="1" topLeftCell="A14" zoomScaleNormal="100" workbookViewId="0">
      <selection activeCell="K20" sqref="K20"/>
    </sheetView>
  </sheetViews>
  <sheetFormatPr defaultColWidth="8.7109375" defaultRowHeight="15" x14ac:dyDescent="0.25"/>
  <cols>
    <col min="1" max="1" width="5.42578125" customWidth="1"/>
    <col min="2" max="2" width="6.7109375" customWidth="1"/>
    <col min="3" max="3" width="5.85546875" customWidth="1"/>
    <col min="4" max="4" width="30" customWidth="1"/>
    <col min="5" max="5" width="15.28515625" customWidth="1"/>
    <col min="6" max="6" width="22.42578125" customWidth="1"/>
    <col min="9" max="9" width="8.42578125" customWidth="1"/>
    <col min="10" max="10" width="36.5703125" customWidth="1"/>
    <col min="11" max="11" width="45" customWidth="1"/>
    <col min="14" max="14" width="72.42578125" customWidth="1"/>
  </cols>
  <sheetData>
    <row r="1" spans="1:27" s="13" customFormat="1" ht="66" customHeight="1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3" t="s">
        <v>10</v>
      </c>
      <c r="L1" s="7" t="s">
        <v>11</v>
      </c>
      <c r="M1" s="8" t="s">
        <v>12</v>
      </c>
      <c r="N1" s="9" t="s">
        <v>13</v>
      </c>
      <c r="O1" s="10"/>
      <c r="P1" s="11" t="s">
        <v>14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3" customFormat="1" ht="45" customHeight="1" thickBot="1" x14ac:dyDescent="0.3">
      <c r="A2" s="14"/>
      <c r="B2" s="766"/>
      <c r="C2" s="962">
        <v>1</v>
      </c>
      <c r="D2" s="96" t="s">
        <v>15</v>
      </c>
      <c r="E2" s="96" t="s">
        <v>16</v>
      </c>
      <c r="F2" s="97">
        <v>45922</v>
      </c>
      <c r="G2" s="98" t="str">
        <f t="shared" ref="G2:G20" si="0">IF(WEEKDAY(F2)=2,"L",IF(WEEKDAY(F2)=3,"M",IF(WEEKDAY(F2)=4,"X",IF(WEEKDAY(F2)=5,"J",IF(WEEKDAY(F2)=6,"V",IF(WEEKDAY(F2)=7,"S","D"))))))</f>
        <v>L</v>
      </c>
      <c r="H2" s="99" t="s">
        <v>17</v>
      </c>
      <c r="I2" s="99" t="s">
        <v>18</v>
      </c>
      <c r="J2" s="100" t="s">
        <v>19</v>
      </c>
      <c r="K2" s="101" t="s">
        <v>20</v>
      </c>
      <c r="L2" s="99">
        <f t="shared" ref="L2:L3" si="1">IF(H2="–",,I2-H2)</f>
        <v>4.166666666666663E-2</v>
      </c>
      <c r="M2" s="102">
        <f t="shared" ref="M2" si="2">L2</f>
        <v>4.166666666666663E-2</v>
      </c>
      <c r="N2" s="103" t="s">
        <v>21</v>
      </c>
      <c r="O2" s="15"/>
      <c r="P2" s="16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3" customFormat="1" ht="45" customHeight="1" x14ac:dyDescent="0.25">
      <c r="A3" s="963" t="s">
        <v>22</v>
      </c>
      <c r="B3" s="984" t="s">
        <v>23</v>
      </c>
      <c r="C3" s="957"/>
      <c r="D3" s="104"/>
      <c r="E3" s="104"/>
      <c r="F3" s="105">
        <v>45922</v>
      </c>
      <c r="G3" s="106" t="str">
        <f t="shared" si="0"/>
        <v>L</v>
      </c>
      <c r="H3" s="107" t="s">
        <v>18</v>
      </c>
      <c r="I3" s="108">
        <v>0.70833333333333337</v>
      </c>
      <c r="J3" s="109" t="s">
        <v>19</v>
      </c>
      <c r="K3" s="908" t="s">
        <v>24</v>
      </c>
      <c r="L3" s="110">
        <f t="shared" si="1"/>
        <v>4.1666666666666741E-2</v>
      </c>
      <c r="M3" s="111">
        <f>L3</f>
        <v>4.1666666666666741E-2</v>
      </c>
      <c r="N3" s="112" t="s">
        <v>25</v>
      </c>
      <c r="O3" s="17"/>
      <c r="P3" s="18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3" customFormat="1" ht="45" customHeight="1" x14ac:dyDescent="0.25">
      <c r="A4" s="957"/>
      <c r="B4" s="985"/>
      <c r="C4" s="957"/>
      <c r="D4" s="104"/>
      <c r="E4" s="104"/>
      <c r="F4" s="113">
        <f>F3+1</f>
        <v>45923</v>
      </c>
      <c r="G4" s="114" t="str">
        <f t="shared" si="0"/>
        <v>M</v>
      </c>
      <c r="H4" s="115">
        <v>0.70833333333333337</v>
      </c>
      <c r="I4" s="783">
        <v>0.83333333333333337</v>
      </c>
      <c r="J4" s="268" t="s">
        <v>91</v>
      </c>
      <c r="K4" s="507" t="s">
        <v>26</v>
      </c>
      <c r="L4" s="117"/>
      <c r="M4" s="118">
        <f>M3+L4</f>
        <v>4.1666666666666741E-2</v>
      </c>
      <c r="N4" s="911"/>
      <c r="O4" s="17"/>
      <c r="P4" s="18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3" customFormat="1" ht="45" customHeight="1" x14ac:dyDescent="0.25">
      <c r="A5" s="957"/>
      <c r="B5" s="985"/>
      <c r="C5" s="957"/>
      <c r="D5" s="104"/>
      <c r="E5" s="104"/>
      <c r="F5" s="785">
        <f>F4+1</f>
        <v>45924</v>
      </c>
      <c r="G5" s="786" t="str">
        <f t="shared" si="0"/>
        <v>X</v>
      </c>
      <c r="H5" s="787" t="s">
        <v>27</v>
      </c>
      <c r="I5" s="154" t="s">
        <v>27</v>
      </c>
      <c r="J5" s="790" t="s">
        <v>28</v>
      </c>
      <c r="K5" s="507"/>
      <c r="L5" s="117"/>
      <c r="M5" s="118"/>
      <c r="N5" s="911"/>
      <c r="O5" s="19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3" customFormat="1" ht="45" customHeight="1" x14ac:dyDescent="0.25">
      <c r="A6" s="957"/>
      <c r="B6" s="985"/>
      <c r="C6" s="957"/>
      <c r="D6" s="104" t="s">
        <v>29</v>
      </c>
      <c r="E6" s="506" t="s">
        <v>30</v>
      </c>
      <c r="F6" s="543">
        <f>F5+1</f>
        <v>45925</v>
      </c>
      <c r="G6" s="781" t="str">
        <f t="shared" si="0"/>
        <v>J</v>
      </c>
      <c r="H6" s="909">
        <v>0.70833333333333337</v>
      </c>
      <c r="I6" s="910">
        <v>0.83333333333333337</v>
      </c>
      <c r="J6" s="268" t="s">
        <v>91</v>
      </c>
      <c r="K6" s="507" t="s">
        <v>26</v>
      </c>
      <c r="L6" s="117"/>
      <c r="M6" s="118">
        <v>4.1666666666666664E-2</v>
      </c>
      <c r="N6" s="911"/>
      <c r="O6" s="17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3" customFormat="1" ht="45" customHeight="1" x14ac:dyDescent="0.25">
      <c r="A7" s="957"/>
      <c r="B7" s="985"/>
      <c r="C7" s="957"/>
      <c r="D7" s="104" t="s">
        <v>31</v>
      </c>
      <c r="E7" s="121"/>
      <c r="F7" s="543">
        <f>F6+1</f>
        <v>45926</v>
      </c>
      <c r="G7" s="178" t="str">
        <f t="shared" si="0"/>
        <v>V</v>
      </c>
      <c r="H7" s="782">
        <v>0.625</v>
      </c>
      <c r="I7" s="783">
        <v>0.79166666666666663</v>
      </c>
      <c r="J7" s="116" t="s">
        <v>19</v>
      </c>
      <c r="K7" s="507" t="s">
        <v>32</v>
      </c>
      <c r="L7" s="117">
        <f>IF(H7="–",,I7-H7)</f>
        <v>0.16666666666666663</v>
      </c>
      <c r="M7" s="118">
        <v>0.20833333333333334</v>
      </c>
      <c r="N7" s="227" t="s">
        <v>33</v>
      </c>
      <c r="O7" s="19"/>
      <c r="W7" s="12"/>
      <c r="X7" s="12"/>
      <c r="Y7" s="12"/>
      <c r="Z7" s="12"/>
      <c r="AA7" s="12"/>
    </row>
    <row r="8" spans="1:27" s="13" customFormat="1" ht="45" customHeight="1" x14ac:dyDescent="0.25">
      <c r="A8" s="957"/>
      <c r="B8" s="985"/>
      <c r="C8" s="958">
        <v>2</v>
      </c>
      <c r="D8" s="104"/>
      <c r="E8" s="104"/>
      <c r="F8" s="785">
        <v>45927</v>
      </c>
      <c r="G8" s="788" t="str">
        <f t="shared" si="0"/>
        <v>S</v>
      </c>
      <c r="H8" s="552" t="s">
        <v>27</v>
      </c>
      <c r="I8" s="553" t="s">
        <v>27</v>
      </c>
      <c r="J8" s="558"/>
      <c r="K8" s="533"/>
      <c r="L8" s="533"/>
      <c r="M8" s="533"/>
      <c r="N8" s="912"/>
      <c r="O8" s="19"/>
      <c r="P8" s="20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3" customFormat="1" ht="45" customHeight="1" x14ac:dyDescent="0.25">
      <c r="A9" s="957"/>
      <c r="B9" s="985"/>
      <c r="C9" s="964"/>
      <c r="D9" s="104"/>
      <c r="E9" s="104"/>
      <c r="F9" s="785">
        <f>F8+1</f>
        <v>45928</v>
      </c>
      <c r="G9" s="789" t="str">
        <f>IF(WEEKDAY(F9)=2,"L",IF(WEEKDAY(F9)=3,"M",IF(WEEKDAY(F9)=4,"X",IF(WEEKDAY(F9)=5,"J",IF(WEEKDAY(F9)=6,"V",IF(WEEKDAY(F9)=7,"S","D"))))))</f>
        <v>D</v>
      </c>
      <c r="H9" s="552" t="s">
        <v>27</v>
      </c>
      <c r="I9" s="553" t="s">
        <v>27</v>
      </c>
      <c r="J9" s="784"/>
      <c r="K9" s="533"/>
      <c r="L9" s="533"/>
      <c r="M9" s="533"/>
      <c r="N9" s="912"/>
      <c r="O9" s="19"/>
      <c r="P9" s="20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3" customFormat="1" ht="45" customHeight="1" x14ac:dyDescent="0.25">
      <c r="A10" s="957"/>
      <c r="B10" s="985"/>
      <c r="C10" s="957"/>
      <c r="D10" s="104"/>
      <c r="E10" s="104"/>
      <c r="F10" s="545">
        <v>45929</v>
      </c>
      <c r="G10" s="547" t="s">
        <v>34</v>
      </c>
      <c r="H10" s="548">
        <v>0.66666666666666663</v>
      </c>
      <c r="I10" s="548">
        <v>0.83333333333333337</v>
      </c>
      <c r="J10" s="532" t="s">
        <v>19</v>
      </c>
      <c r="K10" s="507" t="s">
        <v>32</v>
      </c>
      <c r="L10" s="549">
        <v>0.16666666666666666</v>
      </c>
      <c r="M10" s="550">
        <v>0.375</v>
      </c>
      <c r="N10" s="916" t="s">
        <v>35</v>
      </c>
      <c r="O10" s="19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3" customFormat="1" ht="45" customHeight="1" x14ac:dyDescent="0.25">
      <c r="A11" s="957"/>
      <c r="B11" s="985"/>
      <c r="C11" s="959"/>
      <c r="D11" s="124"/>
      <c r="E11" s="121"/>
      <c r="F11" s="125">
        <v>45930</v>
      </c>
      <c r="G11" s="546" t="str">
        <f t="shared" si="0"/>
        <v>M</v>
      </c>
      <c r="H11" s="107">
        <v>0.66666666666666663</v>
      </c>
      <c r="I11" s="108">
        <v>0.83333333333333337</v>
      </c>
      <c r="J11" s="109" t="s">
        <v>19</v>
      </c>
      <c r="K11" s="507" t="s">
        <v>32</v>
      </c>
      <c r="L11" s="117">
        <v>0.16666666666666666</v>
      </c>
      <c r="M11" s="118">
        <f>M10+L11</f>
        <v>0.54166666666666663</v>
      </c>
      <c r="N11" s="178" t="s">
        <v>36</v>
      </c>
      <c r="O11" s="19"/>
      <c r="P11" s="18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3" customFormat="1" ht="45" customHeight="1" thickBot="1" x14ac:dyDescent="0.3">
      <c r="A12" s="957"/>
      <c r="B12" s="985"/>
      <c r="C12" s="957"/>
      <c r="D12" s="569"/>
      <c r="E12" s="104"/>
      <c r="F12" s="570">
        <f>F11+1</f>
        <v>45931</v>
      </c>
      <c r="G12" s="571" t="str">
        <f t="shared" si="0"/>
        <v>X</v>
      </c>
      <c r="H12" s="568">
        <v>0.625</v>
      </c>
      <c r="I12" s="127">
        <v>0.79166666666666663</v>
      </c>
      <c r="J12" s="123" t="s">
        <v>19</v>
      </c>
      <c r="K12" s="521" t="s">
        <v>32</v>
      </c>
      <c r="L12" s="127">
        <f>IF(H12="–",,I12-H12)</f>
        <v>0.16666666666666663</v>
      </c>
      <c r="M12" s="128">
        <f>M11+L12</f>
        <v>0.70833333333333326</v>
      </c>
      <c r="N12" s="917" t="s">
        <v>37</v>
      </c>
      <c r="O12" s="19"/>
      <c r="P12" s="18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3" customFormat="1" ht="55.5" customHeight="1" x14ac:dyDescent="0.25">
      <c r="A13" s="957"/>
      <c r="B13" s="985"/>
      <c r="C13" s="959"/>
      <c r="D13" s="163"/>
      <c r="E13" s="163"/>
      <c r="F13" s="157">
        <f>F12+1</f>
        <v>45932</v>
      </c>
      <c r="G13" s="136" t="str">
        <f t="shared" si="0"/>
        <v>J</v>
      </c>
      <c r="H13" s="131">
        <v>0.625</v>
      </c>
      <c r="I13" s="131">
        <v>0.75</v>
      </c>
      <c r="J13" s="132" t="s">
        <v>38</v>
      </c>
      <c r="K13" s="133" t="s">
        <v>39</v>
      </c>
      <c r="L13" s="289">
        <f>IF(H13="–",,I13-H13)</f>
        <v>0.125</v>
      </c>
      <c r="M13" s="134">
        <f>L13</f>
        <v>0.125</v>
      </c>
      <c r="N13" s="135" t="s">
        <v>40</v>
      </c>
      <c r="O13" s="1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s="13" customFormat="1" ht="67.5" customHeight="1" x14ac:dyDescent="0.25">
      <c r="A14" s="957"/>
      <c r="B14" s="985"/>
      <c r="C14" s="957"/>
      <c r="D14" s="129"/>
      <c r="E14" s="129"/>
      <c r="F14" s="555">
        <v>45933</v>
      </c>
      <c r="G14" s="130" t="str">
        <f t="shared" si="0"/>
        <v>V</v>
      </c>
      <c r="H14" s="147">
        <v>0.625</v>
      </c>
      <c r="I14" s="147">
        <v>0.75</v>
      </c>
      <c r="J14" s="551" t="s">
        <v>41</v>
      </c>
      <c r="K14" s="141" t="s">
        <v>20</v>
      </c>
      <c r="L14" s="142">
        <f>IF(H14="–",,I14-H14)</f>
        <v>0.125</v>
      </c>
      <c r="M14" s="143">
        <f>L14+M13</f>
        <v>0.25</v>
      </c>
      <c r="N14" s="144" t="s">
        <v>42</v>
      </c>
      <c r="O14" s="15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s="13" customFormat="1" ht="55.5" customHeight="1" x14ac:dyDescent="0.25">
      <c r="A15" s="957"/>
      <c r="B15" s="985"/>
      <c r="C15" s="957"/>
      <c r="D15" s="129"/>
      <c r="E15" s="129"/>
      <c r="F15" s="559">
        <v>45934</v>
      </c>
      <c r="G15" s="560" t="str">
        <f t="shared" si="0"/>
        <v>S</v>
      </c>
      <c r="H15" s="552" t="s">
        <v>27</v>
      </c>
      <c r="I15" s="553" t="s">
        <v>27</v>
      </c>
      <c r="J15" s="557"/>
      <c r="K15" s="137"/>
      <c r="L15" s="554"/>
      <c r="M15" s="138"/>
      <c r="N15" s="139"/>
      <c r="O15" s="1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s="13" customFormat="1" ht="45" customHeight="1" x14ac:dyDescent="0.25">
      <c r="A16" s="957"/>
      <c r="B16" s="985"/>
      <c r="C16" s="965"/>
      <c r="D16" s="129" t="s">
        <v>43</v>
      </c>
      <c r="E16" s="133" t="s">
        <v>23</v>
      </c>
      <c r="F16" s="561">
        <f>F15+1</f>
        <v>45935</v>
      </c>
      <c r="G16" s="562" t="str">
        <f t="shared" si="0"/>
        <v>D</v>
      </c>
      <c r="H16" s="552" t="s">
        <v>27</v>
      </c>
      <c r="I16" s="553" t="s">
        <v>27</v>
      </c>
      <c r="J16" s="558"/>
      <c r="K16" s="556"/>
      <c r="L16" s="556"/>
      <c r="M16" s="556"/>
      <c r="N16" s="556"/>
      <c r="O16" s="26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s="13" customFormat="1" ht="61.5" customHeight="1" x14ac:dyDescent="0.25">
      <c r="A17" s="957"/>
      <c r="B17" s="985"/>
      <c r="C17" s="966">
        <v>3</v>
      </c>
      <c r="D17" s="129" t="s">
        <v>31</v>
      </c>
      <c r="E17" s="129"/>
      <c r="F17" s="555">
        <f>F16+1</f>
        <v>45936</v>
      </c>
      <c r="G17" s="914" t="str">
        <f t="shared" si="0"/>
        <v>L</v>
      </c>
      <c r="H17" s="147">
        <v>0.625</v>
      </c>
      <c r="I17" s="147">
        <v>0.75</v>
      </c>
      <c r="J17" s="444" t="s">
        <v>41</v>
      </c>
      <c r="K17" s="996" t="s">
        <v>44</v>
      </c>
      <c r="L17" s="131">
        <f t="shared" ref="L17:L18" si="3">IF(H17="–",,I17-H17)</f>
        <v>0.125</v>
      </c>
      <c r="M17" s="148">
        <f>L17+M14</f>
        <v>0.375</v>
      </c>
      <c r="N17" s="922" t="s">
        <v>45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13" customFormat="1" ht="58.5" customHeight="1" x14ac:dyDescent="0.25">
      <c r="A18" s="957"/>
      <c r="B18" s="985"/>
      <c r="C18" s="957"/>
      <c r="D18" s="129"/>
      <c r="E18" s="129"/>
      <c r="F18" s="145">
        <f>F17+1</f>
        <v>45937</v>
      </c>
      <c r="G18" s="146" t="str">
        <f t="shared" si="0"/>
        <v>M</v>
      </c>
      <c r="H18" s="915">
        <v>0.625</v>
      </c>
      <c r="I18" s="131">
        <v>0.75</v>
      </c>
      <c r="J18" s="146" t="s">
        <v>41</v>
      </c>
      <c r="K18" s="505" t="s">
        <v>44</v>
      </c>
      <c r="L18" s="147">
        <f t="shared" si="3"/>
        <v>0.125</v>
      </c>
      <c r="M18" s="150">
        <f>L18+M17</f>
        <v>0.5</v>
      </c>
      <c r="N18" s="923" t="s">
        <v>46</v>
      </c>
      <c r="O18" s="26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s="13" customFormat="1" ht="45" customHeight="1" x14ac:dyDescent="0.25">
      <c r="A19" s="957"/>
      <c r="B19" s="985"/>
      <c r="C19" s="957"/>
      <c r="D19" s="129"/>
      <c r="E19" s="133"/>
      <c r="F19" s="145">
        <v>45938</v>
      </c>
      <c r="G19" s="146" t="str">
        <f t="shared" si="0"/>
        <v>X</v>
      </c>
      <c r="H19" s="153">
        <v>0.64583333333333337</v>
      </c>
      <c r="I19" s="154">
        <v>0.77083333333333337</v>
      </c>
      <c r="J19" s="921" t="s">
        <v>47</v>
      </c>
      <c r="K19" s="155" t="s">
        <v>48</v>
      </c>
      <c r="L19" s="156">
        <f>IF(H19="–",,I19-H19)</f>
        <v>0.125</v>
      </c>
      <c r="M19" s="150">
        <f>L19+M18</f>
        <v>0.625</v>
      </c>
      <c r="N19" s="151" t="s">
        <v>49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s="13" customFormat="1" ht="69" customHeight="1" x14ac:dyDescent="0.25">
      <c r="A20" s="957"/>
      <c r="B20" s="985"/>
      <c r="C20" s="957"/>
      <c r="D20" s="129"/>
      <c r="E20" s="133"/>
      <c r="F20" s="157">
        <v>45939</v>
      </c>
      <c r="G20" s="158" t="str">
        <f t="shared" si="0"/>
        <v>J</v>
      </c>
      <c r="H20" s="152">
        <v>0.625</v>
      </c>
      <c r="I20" s="528">
        <v>0.75</v>
      </c>
      <c r="J20" s="164" t="s">
        <v>41</v>
      </c>
      <c r="K20" s="168" t="s">
        <v>20</v>
      </c>
      <c r="L20" s="161">
        <f>IF(H20="–",,I20-H20)</f>
        <v>0.125</v>
      </c>
      <c r="M20" s="162">
        <f>L20+M19</f>
        <v>0.75</v>
      </c>
      <c r="N20" s="159" t="s">
        <v>50</v>
      </c>
      <c r="O20" s="26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s="13" customFormat="1" ht="54" customHeight="1" x14ac:dyDescent="0.25">
      <c r="A21" s="957"/>
      <c r="B21" s="985"/>
      <c r="C21" s="957"/>
      <c r="D21" s="129"/>
      <c r="E21" s="133"/>
      <c r="F21" s="157">
        <v>45940</v>
      </c>
      <c r="G21" s="158" t="s">
        <v>51</v>
      </c>
      <c r="H21" s="563"/>
      <c r="I21" s="142"/>
      <c r="J21" s="136" t="s">
        <v>52</v>
      </c>
      <c r="K21" s="144" t="s">
        <v>26</v>
      </c>
      <c r="L21" s="142"/>
      <c r="M21" s="143"/>
      <c r="N21" s="377"/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s="13" customFormat="1" ht="45" customHeight="1" x14ac:dyDescent="0.25">
      <c r="A22" s="957"/>
      <c r="B22" s="985"/>
      <c r="C22" s="957"/>
      <c r="D22" s="129"/>
      <c r="E22" s="133"/>
      <c r="F22" s="157">
        <v>45941</v>
      </c>
      <c r="G22" s="146" t="s">
        <v>53</v>
      </c>
      <c r="H22" s="119" t="s">
        <v>27</v>
      </c>
      <c r="I22" s="564" t="s">
        <v>27</v>
      </c>
      <c r="J22" s="565"/>
      <c r="K22" s="566"/>
      <c r="L22" s="567"/>
      <c r="M22" s="148"/>
      <c r="N22" s="146"/>
      <c r="O22" s="26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13" customFormat="1" ht="45" customHeight="1" x14ac:dyDescent="0.25">
      <c r="A23" s="957"/>
      <c r="B23" s="985"/>
      <c r="C23" s="959"/>
      <c r="D23" s="378"/>
      <c r="E23" s="163"/>
      <c r="F23" s="805">
        <v>45942</v>
      </c>
      <c r="G23" s="795" t="s">
        <v>54</v>
      </c>
      <c r="H23" s="796" t="s">
        <v>27</v>
      </c>
      <c r="I23" s="797" t="s">
        <v>27</v>
      </c>
      <c r="J23" s="798" t="s">
        <v>55</v>
      </c>
      <c r="K23" s="799"/>
      <c r="L23" s="154"/>
      <c r="M23" s="800"/>
      <c r="N23" s="795"/>
      <c r="O23" s="15"/>
      <c r="W23" s="12"/>
      <c r="X23" s="12"/>
      <c r="Y23" s="12"/>
      <c r="Z23" s="12"/>
      <c r="AA23" s="12"/>
    </row>
    <row r="24" spans="1:27" s="13" customFormat="1" ht="64.5" customHeight="1" thickBot="1" x14ac:dyDescent="0.3">
      <c r="A24" s="957"/>
      <c r="B24" s="985"/>
      <c r="C24" s="959"/>
      <c r="D24" s="394"/>
      <c r="E24" s="522"/>
      <c r="F24" s="503">
        <v>45943</v>
      </c>
      <c r="G24" s="519" t="s">
        <v>34</v>
      </c>
      <c r="H24" s="791">
        <v>0.625</v>
      </c>
      <c r="I24" s="792">
        <v>0.75</v>
      </c>
      <c r="J24" s="793" t="s">
        <v>47</v>
      </c>
      <c r="K24" s="794" t="s">
        <v>56</v>
      </c>
      <c r="L24" s="791">
        <v>0.125</v>
      </c>
      <c r="M24" s="791">
        <v>0.875</v>
      </c>
      <c r="N24" s="801" t="s">
        <v>57</v>
      </c>
      <c r="O24" s="15"/>
      <c r="W24" s="12"/>
      <c r="X24" s="12"/>
      <c r="Y24" s="12"/>
      <c r="Z24" s="12"/>
      <c r="AA24" s="12"/>
    </row>
    <row r="25" spans="1:27" s="13" customFormat="1" ht="82.5" customHeight="1" x14ac:dyDescent="0.25">
      <c r="A25" s="957"/>
      <c r="B25" s="985"/>
      <c r="C25" s="959"/>
      <c r="D25" s="804" t="s">
        <v>58</v>
      </c>
      <c r="E25" s="803" t="s">
        <v>59</v>
      </c>
      <c r="F25" s="772">
        <v>45944</v>
      </c>
      <c r="G25" s="773" t="s">
        <v>60</v>
      </c>
      <c r="H25" s="773">
        <v>0.66666666666666663</v>
      </c>
      <c r="I25" s="774">
        <v>0.83333333333333337</v>
      </c>
      <c r="J25" s="775" t="s">
        <v>61</v>
      </c>
      <c r="K25" s="776" t="s">
        <v>278</v>
      </c>
      <c r="L25" s="777">
        <v>0.16666666666666666</v>
      </c>
      <c r="M25" s="778">
        <v>0.16666666666666666</v>
      </c>
      <c r="N25" s="802" t="s">
        <v>62</v>
      </c>
      <c r="O25" s="15"/>
      <c r="W25" s="12"/>
      <c r="X25" s="12"/>
      <c r="Y25" s="12"/>
      <c r="Z25" s="12"/>
      <c r="AA25" s="12"/>
    </row>
    <row r="26" spans="1:27" s="13" customFormat="1" ht="60" customHeight="1" thickBot="1" x14ac:dyDescent="0.3">
      <c r="A26" s="957"/>
      <c r="B26" s="985"/>
      <c r="C26" s="965"/>
      <c r="D26" s="823" t="s">
        <v>63</v>
      </c>
      <c r="E26" s="824" t="s">
        <v>64</v>
      </c>
      <c r="F26" s="825">
        <f>F25+1</f>
        <v>45945</v>
      </c>
      <c r="G26" s="826" t="s">
        <v>65</v>
      </c>
      <c r="H26" s="827">
        <v>0.625</v>
      </c>
      <c r="I26" s="828">
        <v>0.79166666666666663</v>
      </c>
      <c r="J26" s="826" t="s">
        <v>38</v>
      </c>
      <c r="K26" s="829" t="s">
        <v>66</v>
      </c>
      <c r="L26" s="827">
        <v>0.16666666666666666</v>
      </c>
      <c r="M26" s="830">
        <v>0.16666666666666666</v>
      </c>
      <c r="N26" s="831" t="s">
        <v>67</v>
      </c>
      <c r="O26" s="534"/>
      <c r="W26" s="535"/>
      <c r="X26" s="535"/>
      <c r="Y26" s="535"/>
      <c r="Z26" s="535"/>
      <c r="AA26" s="535"/>
    </row>
    <row r="27" spans="1:27" s="13" customFormat="1" ht="66.75" customHeight="1" thickBot="1" x14ac:dyDescent="0.3">
      <c r="A27" s="957"/>
      <c r="B27" s="985"/>
      <c r="C27" s="516"/>
      <c r="D27" s="833"/>
      <c r="E27" s="834"/>
      <c r="F27" s="779">
        <f>F26+1</f>
        <v>45946</v>
      </c>
      <c r="G27" s="835" t="s">
        <v>68</v>
      </c>
      <c r="H27" s="836">
        <v>0.625</v>
      </c>
      <c r="I27" s="837">
        <v>0.79166666666666663</v>
      </c>
      <c r="J27" s="780" t="s">
        <v>69</v>
      </c>
      <c r="K27" s="838" t="s">
        <v>70</v>
      </c>
      <c r="L27" s="836">
        <v>0.16666666666666666</v>
      </c>
      <c r="M27" s="839">
        <v>1.0416666666666667</v>
      </c>
      <c r="N27" s="840" t="s">
        <v>71</v>
      </c>
      <c r="O27" s="15"/>
      <c r="W27" s="12"/>
      <c r="X27" s="12"/>
      <c r="Y27" s="12"/>
      <c r="Z27" s="12"/>
      <c r="AA27" s="12"/>
    </row>
    <row r="28" spans="1:27" s="13" customFormat="1" ht="45" customHeight="1" x14ac:dyDescent="0.25">
      <c r="A28" s="957"/>
      <c r="B28" s="985"/>
      <c r="C28" s="967">
        <v>4</v>
      </c>
      <c r="D28" s="769"/>
      <c r="E28" s="769"/>
      <c r="F28" s="942">
        <v>45947</v>
      </c>
      <c r="G28" s="213" t="s">
        <v>51</v>
      </c>
      <c r="H28" s="943"/>
      <c r="I28" s="943"/>
      <c r="J28" s="213" t="s">
        <v>52</v>
      </c>
      <c r="K28" s="213" t="s">
        <v>26</v>
      </c>
      <c r="L28" s="832"/>
      <c r="M28" s="832"/>
      <c r="N28" s="832"/>
      <c r="O28" s="15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s="13" customFormat="1" ht="45" customHeight="1" x14ac:dyDescent="0.25">
      <c r="A29" s="957"/>
      <c r="B29" s="985"/>
      <c r="C29" s="967"/>
      <c r="D29" s="769"/>
      <c r="E29" s="769"/>
      <c r="F29" s="770">
        <v>45948</v>
      </c>
      <c r="G29" s="771" t="s">
        <v>53</v>
      </c>
      <c r="H29" s="119" t="s">
        <v>27</v>
      </c>
      <c r="I29" s="564" t="s">
        <v>27</v>
      </c>
      <c r="J29" s="558"/>
      <c r="K29" s="572"/>
      <c r="L29" s="572"/>
      <c r="M29" s="572"/>
      <c r="N29" s="572"/>
      <c r="O29" s="19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13" customFormat="1" ht="45" customHeight="1" thickBot="1" x14ac:dyDescent="0.3">
      <c r="A30" s="957"/>
      <c r="B30" s="985"/>
      <c r="C30" s="967"/>
      <c r="D30" s="841"/>
      <c r="E30" s="841"/>
      <c r="F30" s="842">
        <v>45949</v>
      </c>
      <c r="G30" s="843" t="s">
        <v>54</v>
      </c>
      <c r="H30" s="844" t="s">
        <v>27</v>
      </c>
      <c r="I30" s="845" t="s">
        <v>27</v>
      </c>
      <c r="J30" s="846"/>
      <c r="K30" s="847"/>
      <c r="L30" s="848"/>
      <c r="M30" s="849"/>
      <c r="N30" s="848"/>
      <c r="O30" s="19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13" customFormat="1" ht="52.5" customHeight="1" x14ac:dyDescent="0.25">
      <c r="A31" s="957"/>
      <c r="B31" s="985"/>
      <c r="C31" s="967"/>
      <c r="D31" s="596"/>
      <c r="E31" s="596"/>
      <c r="F31" s="573">
        <f t="shared" ref="F31:F42" si="4">F30+1</f>
        <v>45950</v>
      </c>
      <c r="G31" s="574" t="str">
        <f t="shared" ref="G31:G42" si="5">IF(WEEKDAY(F31)=2,"L",IF(WEEKDAY(F31)=3,"M",IF(WEEKDAY(F31)=4,"X",IF(WEEKDAY(F31)=5,"J",IF(WEEKDAY(F31)=6,"V",IF(WEEKDAY(F31)=7,"S","D"))))))</f>
        <v>L</v>
      </c>
      <c r="H31" s="578" t="s">
        <v>18</v>
      </c>
      <c r="I31" s="579">
        <v>0.75</v>
      </c>
      <c r="J31" s="580" t="s">
        <v>72</v>
      </c>
      <c r="K31" s="581" t="s">
        <v>73</v>
      </c>
      <c r="L31" s="582">
        <f>IF(H31="–",,I31-H31)</f>
        <v>8.333333333333337E-2</v>
      </c>
      <c r="M31" s="604">
        <f>L31</f>
        <v>8.333333333333337E-2</v>
      </c>
      <c r="N31" s="605" t="s">
        <v>74</v>
      </c>
      <c r="O31" s="19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13" customFormat="1" ht="49.5" customHeight="1" x14ac:dyDescent="0.25">
      <c r="A32" s="957"/>
      <c r="B32" s="985"/>
      <c r="C32" s="967"/>
      <c r="D32" s="597"/>
      <c r="E32" s="598"/>
      <c r="F32" s="575">
        <f t="shared" si="4"/>
        <v>45951</v>
      </c>
      <c r="G32" s="576" t="str">
        <f t="shared" si="5"/>
        <v>M</v>
      </c>
      <c r="H32" s="585" t="s">
        <v>18</v>
      </c>
      <c r="I32" s="586">
        <v>0.75</v>
      </c>
      <c r="J32" s="587" t="s">
        <v>72</v>
      </c>
      <c r="K32" s="641" t="s">
        <v>75</v>
      </c>
      <c r="L32" s="585">
        <f>IF(H32="–",,I32-H32)</f>
        <v>8.333333333333337E-2</v>
      </c>
      <c r="M32" s="589">
        <f>L32+M31</f>
        <v>0.16666666666666674</v>
      </c>
      <c r="N32" s="643" t="s">
        <v>76</v>
      </c>
      <c r="O32" s="15"/>
      <c r="Q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407" s="13" customFormat="1" ht="45" customHeight="1" thickBot="1" x14ac:dyDescent="0.3">
      <c r="A33" s="957"/>
      <c r="B33" s="985"/>
      <c r="C33" s="968"/>
      <c r="D33" s="755" t="s">
        <v>77</v>
      </c>
      <c r="E33" s="598"/>
      <c r="F33" s="575">
        <f t="shared" si="4"/>
        <v>45952</v>
      </c>
      <c r="G33" s="606" t="str">
        <f t="shared" si="5"/>
        <v>X</v>
      </c>
      <c r="H33" s="591" t="s">
        <v>18</v>
      </c>
      <c r="I33" s="592">
        <v>0.75</v>
      </c>
      <c r="J33" s="587" t="s">
        <v>72</v>
      </c>
      <c r="K33" s="593" t="s">
        <v>78</v>
      </c>
      <c r="L33" s="591">
        <f>IF(H33="–",,I33-H33)</f>
        <v>8.333333333333337E-2</v>
      </c>
      <c r="M33" s="594">
        <f>L33+M32</f>
        <v>0.25000000000000011</v>
      </c>
      <c r="N33" s="595" t="s">
        <v>79</v>
      </c>
      <c r="O33" s="35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407" s="13" customFormat="1" ht="45" customHeight="1" x14ac:dyDescent="0.25">
      <c r="A34" s="957"/>
      <c r="B34" s="985"/>
      <c r="C34" s="961">
        <v>5</v>
      </c>
      <c r="D34" s="806" t="s">
        <v>80</v>
      </c>
      <c r="E34" s="598"/>
      <c r="F34" s="573">
        <f t="shared" si="4"/>
        <v>45953</v>
      </c>
      <c r="G34" s="574" t="str">
        <f t="shared" si="5"/>
        <v>J</v>
      </c>
      <c r="H34" s="607" t="s">
        <v>18</v>
      </c>
      <c r="I34" s="608" t="s">
        <v>81</v>
      </c>
      <c r="J34" s="609" t="s">
        <v>72</v>
      </c>
      <c r="K34" s="423" t="s">
        <v>82</v>
      </c>
      <c r="L34" s="607">
        <f>IF(H34="–",,I34-H34)</f>
        <v>8.333333333333337E-2</v>
      </c>
      <c r="M34" s="611">
        <v>0.33333333333333331</v>
      </c>
      <c r="N34" s="612" t="s">
        <v>83</v>
      </c>
      <c r="O34" s="35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407" s="13" customFormat="1" ht="45" customHeight="1" x14ac:dyDescent="0.25">
      <c r="A35" s="957"/>
      <c r="B35" s="985"/>
      <c r="C35" s="957"/>
      <c r="D35" s="599"/>
      <c r="E35" s="601"/>
      <c r="F35" s="602">
        <f t="shared" si="4"/>
        <v>45954</v>
      </c>
      <c r="G35" s="603" t="str">
        <f t="shared" si="5"/>
        <v>V</v>
      </c>
      <c r="H35" s="428">
        <v>0.66666666666666663</v>
      </c>
      <c r="I35" s="613">
        <v>0.75</v>
      </c>
      <c r="J35" s="609" t="s">
        <v>72</v>
      </c>
      <c r="K35" s="610" t="s">
        <v>48</v>
      </c>
      <c r="L35" s="454">
        <f>IF(H35="–",,I35-H35)</f>
        <v>8.333333333333337E-2</v>
      </c>
      <c r="M35" s="419">
        <f>L35+M34</f>
        <v>0.41666666666666669</v>
      </c>
      <c r="N35" s="420" t="s">
        <v>84</v>
      </c>
      <c r="O35" s="15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407" s="13" customFormat="1" ht="45" customHeight="1" x14ac:dyDescent="0.25">
      <c r="A36" s="957"/>
      <c r="B36" s="985"/>
      <c r="C36" s="957"/>
      <c r="D36" s="601"/>
      <c r="E36" s="614"/>
      <c r="F36" s="456">
        <f t="shared" si="4"/>
        <v>45955</v>
      </c>
      <c r="G36" s="457" t="str">
        <f t="shared" si="5"/>
        <v>S</v>
      </c>
      <c r="H36" s="615" t="s">
        <v>27</v>
      </c>
      <c r="I36" s="615" t="s">
        <v>27</v>
      </c>
      <c r="J36" s="558"/>
      <c r="K36" s="616"/>
      <c r="L36" s="616"/>
      <c r="M36" s="616"/>
      <c r="N36" s="616"/>
      <c r="O36" s="19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407" s="13" customFormat="1" ht="45" customHeight="1" x14ac:dyDescent="0.25">
      <c r="A37" s="957"/>
      <c r="B37" s="985"/>
      <c r="C37" s="957"/>
      <c r="D37" s="599"/>
      <c r="E37" s="614"/>
      <c r="F37" s="456">
        <f t="shared" si="4"/>
        <v>45956</v>
      </c>
      <c r="G37" s="617" t="str">
        <f t="shared" si="5"/>
        <v>D</v>
      </c>
      <c r="H37" s="618" t="s">
        <v>27</v>
      </c>
      <c r="I37" s="618" t="s">
        <v>27</v>
      </c>
      <c r="J37" s="558"/>
      <c r="K37" s="619"/>
      <c r="L37" s="619"/>
      <c r="M37" s="619"/>
      <c r="N37" s="619"/>
      <c r="O37" s="19"/>
      <c r="P37" s="36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407" s="13" customFormat="1" ht="45" customHeight="1" x14ac:dyDescent="0.25">
      <c r="A38" s="957"/>
      <c r="B38" s="985"/>
      <c r="C38" s="957"/>
      <c r="D38" s="755"/>
      <c r="E38" s="601"/>
      <c r="F38" s="620">
        <v>45957</v>
      </c>
      <c r="G38" s="621" t="s">
        <v>34</v>
      </c>
      <c r="H38" s="585">
        <v>0.66666666666666663</v>
      </c>
      <c r="I38" s="586">
        <v>0.75</v>
      </c>
      <c r="J38" s="580" t="s">
        <v>72</v>
      </c>
      <c r="K38" s="614" t="s">
        <v>85</v>
      </c>
      <c r="L38" s="622">
        <f>IF(H38="–",,I38-H38)</f>
        <v>8.333333333333337E-2</v>
      </c>
      <c r="M38" s="589">
        <f>L38+M35</f>
        <v>0.5</v>
      </c>
      <c r="N38" s="590" t="s">
        <v>86</v>
      </c>
      <c r="O38" s="19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407" s="13" customFormat="1" ht="45" customHeight="1" x14ac:dyDescent="0.25">
      <c r="A39" s="957"/>
      <c r="B39" s="985"/>
      <c r="C39" s="957"/>
      <c r="D39" s="755"/>
      <c r="E39" s="601"/>
      <c r="F39" s="905">
        <v>45958</v>
      </c>
      <c r="G39" s="623" t="s">
        <v>60</v>
      </c>
      <c r="H39" s="624">
        <v>0.66666666666666663</v>
      </c>
      <c r="I39" s="624">
        <v>0.75</v>
      </c>
      <c r="J39" s="625" t="s">
        <v>87</v>
      </c>
      <c r="K39" s="626" t="s">
        <v>88</v>
      </c>
      <c r="L39" s="627">
        <f>IF(H39="–",,I39-H39)</f>
        <v>8.333333333333337E-2</v>
      </c>
      <c r="M39" s="628">
        <v>0.58333333333333337</v>
      </c>
      <c r="N39" s="629" t="s">
        <v>89</v>
      </c>
      <c r="O39" s="37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407" s="13" customFormat="1" ht="45" customHeight="1" x14ac:dyDescent="0.25">
      <c r="A40" s="957"/>
      <c r="B40" s="985"/>
      <c r="C40" s="965"/>
      <c r="D40" s="600"/>
      <c r="E40" s="756" t="s">
        <v>90</v>
      </c>
      <c r="F40" s="630">
        <f t="shared" si="4"/>
        <v>45959</v>
      </c>
      <c r="G40" s="631" t="str">
        <f t="shared" si="5"/>
        <v>X</v>
      </c>
      <c r="H40" s="627"/>
      <c r="I40" s="632"/>
      <c r="J40" s="587" t="s">
        <v>91</v>
      </c>
      <c r="K40" s="633" t="s">
        <v>92</v>
      </c>
      <c r="L40" s="627"/>
      <c r="M40" s="583"/>
      <c r="N40" s="584"/>
      <c r="O40" s="1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407" s="13" customFormat="1" ht="45" customHeight="1" x14ac:dyDescent="0.25">
      <c r="A41" s="957"/>
      <c r="B41" s="985"/>
      <c r="C41" s="971">
        <v>6</v>
      </c>
      <c r="D41" s="600"/>
      <c r="E41" s="757"/>
      <c r="F41" s="634">
        <f t="shared" si="4"/>
        <v>45960</v>
      </c>
      <c r="G41" s="635" t="str">
        <f t="shared" si="5"/>
        <v>J</v>
      </c>
      <c r="H41" s="638" t="s">
        <v>18</v>
      </c>
      <c r="I41" s="639">
        <v>0.75</v>
      </c>
      <c r="J41" s="640" t="s">
        <v>72</v>
      </c>
      <c r="K41" s="588" t="s">
        <v>93</v>
      </c>
      <c r="L41" s="638">
        <f>IF(H41="–",,I41-H41)</f>
        <v>8.333333333333337E-2</v>
      </c>
      <c r="M41" s="642">
        <f>L41+M40</f>
        <v>8.333333333333337E-2</v>
      </c>
      <c r="N41" s="590" t="s">
        <v>94</v>
      </c>
      <c r="O41" s="19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407" s="13" customFormat="1" ht="45" customHeight="1" x14ac:dyDescent="0.25">
      <c r="A42" s="957"/>
      <c r="B42" s="985"/>
      <c r="C42" s="972"/>
      <c r="D42" s="599"/>
      <c r="E42" s="601"/>
      <c r="F42" s="636">
        <f t="shared" si="4"/>
        <v>45961</v>
      </c>
      <c r="G42" s="637" t="str">
        <f t="shared" si="5"/>
        <v>V</v>
      </c>
      <c r="H42" s="627">
        <v>0.625</v>
      </c>
      <c r="I42" s="632">
        <v>0.70833333333333337</v>
      </c>
      <c r="J42" s="587" t="s">
        <v>72</v>
      </c>
      <c r="K42" s="633" t="s">
        <v>95</v>
      </c>
      <c r="L42" s="627">
        <f>IF(H42="–",,I42-H42)</f>
        <v>8.333333333333337E-2</v>
      </c>
      <c r="M42" s="583">
        <f>L42+M41</f>
        <v>0.16666666666666674</v>
      </c>
      <c r="N42" s="584" t="s">
        <v>96</v>
      </c>
      <c r="O42" s="19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407" s="13" customFormat="1" ht="45" customHeight="1" x14ac:dyDescent="0.25">
      <c r="A43" s="957"/>
      <c r="B43" s="985"/>
      <c r="C43" s="972"/>
      <c r="D43" s="599"/>
      <c r="E43" s="601"/>
      <c r="F43" s="181">
        <v>45962</v>
      </c>
      <c r="G43" s="182" t="s">
        <v>53</v>
      </c>
      <c r="H43" s="183" t="s">
        <v>27</v>
      </c>
      <c r="I43" s="183" t="s">
        <v>27</v>
      </c>
      <c r="J43" s="531" t="s">
        <v>97</v>
      </c>
      <c r="K43" s="600"/>
      <c r="L43" s="616"/>
      <c r="M43" s="616"/>
      <c r="N43" s="616"/>
      <c r="O43" s="19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407" s="13" customFormat="1" ht="45" customHeight="1" thickBot="1" x14ac:dyDescent="0.3">
      <c r="A44" s="957"/>
      <c r="B44" s="985"/>
      <c r="C44" s="972"/>
      <c r="D44" s="808"/>
      <c r="E44" s="808"/>
      <c r="F44" s="809">
        <v>45963</v>
      </c>
      <c r="G44" s="810" t="s">
        <v>54</v>
      </c>
      <c r="H44" s="811" t="s">
        <v>27</v>
      </c>
      <c r="I44" s="812" t="s">
        <v>27</v>
      </c>
      <c r="J44" s="813"/>
      <c r="K44" s="814"/>
      <c r="L44" s="815"/>
      <c r="M44" s="816"/>
      <c r="N44" s="817"/>
      <c r="O44" s="19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407" s="13" customFormat="1" ht="52.5" customHeight="1" x14ac:dyDescent="0.25">
      <c r="A45" s="957"/>
      <c r="B45" s="985"/>
      <c r="C45" s="973"/>
      <c r="D45" s="818"/>
      <c r="E45" s="818"/>
      <c r="F45" s="819">
        <v>45964</v>
      </c>
      <c r="G45" s="807" t="s">
        <v>34</v>
      </c>
      <c r="H45" s="478" t="s">
        <v>18</v>
      </c>
      <c r="I45" s="527" t="s">
        <v>98</v>
      </c>
      <c r="J45" s="189" t="s">
        <v>99</v>
      </c>
      <c r="K45" s="190" t="s">
        <v>100</v>
      </c>
      <c r="L45" s="191">
        <f>IF(H45="–",,I45-H45)</f>
        <v>0.125</v>
      </c>
      <c r="M45" s="192">
        <f>L45</f>
        <v>0.125</v>
      </c>
      <c r="N45" s="193" t="s">
        <v>101</v>
      </c>
      <c r="O45" s="19"/>
      <c r="W45" s="38"/>
      <c r="X45" s="38"/>
      <c r="Y45" s="38"/>
      <c r="Z45" s="38"/>
      <c r="AA45" s="38"/>
    </row>
    <row r="46" spans="1:407" s="87" customFormat="1" ht="53.25" customHeight="1" thickBot="1" x14ac:dyDescent="0.3">
      <c r="A46" s="957"/>
      <c r="B46" s="986"/>
      <c r="C46" s="974">
        <v>7</v>
      </c>
      <c r="D46" s="235"/>
      <c r="E46" s="235"/>
      <c r="F46" s="208">
        <v>45965</v>
      </c>
      <c r="G46" s="144" t="s">
        <v>60</v>
      </c>
      <c r="H46" s="147">
        <v>0.6875</v>
      </c>
      <c r="I46" s="524">
        <v>0.85416666666666663</v>
      </c>
      <c r="J46" s="189" t="s">
        <v>99</v>
      </c>
      <c r="K46" s="190" t="s">
        <v>100</v>
      </c>
      <c r="L46" s="197">
        <f>IF(H46="–",,I46-H46)</f>
        <v>0.16666666666666663</v>
      </c>
      <c r="M46" s="198">
        <f>L46+M45</f>
        <v>0.29166666666666663</v>
      </c>
      <c r="N46" s="820" t="s">
        <v>102</v>
      </c>
      <c r="O46" s="821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  <c r="IY46" s="13"/>
      <c r="IZ46" s="13"/>
      <c r="JA46" s="13"/>
      <c r="JB46" s="13"/>
      <c r="JC46" s="13"/>
      <c r="JD46" s="13"/>
      <c r="JE46" s="13"/>
      <c r="JF46" s="13"/>
      <c r="JG46" s="13"/>
      <c r="JH46" s="13"/>
      <c r="JI46" s="13"/>
      <c r="JJ46" s="13"/>
      <c r="JK46" s="13"/>
      <c r="JL46" s="13"/>
      <c r="JM46" s="13"/>
      <c r="JN46" s="13"/>
      <c r="JO46" s="13"/>
      <c r="JP46" s="13"/>
      <c r="JQ46" s="13"/>
      <c r="JR46" s="13"/>
      <c r="JS46" s="13"/>
      <c r="JT46" s="13"/>
      <c r="JU46" s="13"/>
      <c r="JV46" s="13"/>
      <c r="JW46" s="13"/>
      <c r="JX46" s="13"/>
      <c r="JY46" s="13"/>
      <c r="JZ46" s="13"/>
      <c r="KA46" s="13"/>
      <c r="KB46" s="13"/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/>
      <c r="KO46" s="13"/>
      <c r="KP46" s="13"/>
      <c r="KQ46" s="13"/>
      <c r="KR46" s="13"/>
      <c r="KS46" s="13"/>
      <c r="KT46" s="13"/>
      <c r="KU46" s="13"/>
      <c r="KV46" s="13"/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  <c r="MS46" s="13"/>
      <c r="MT46" s="13"/>
      <c r="MU46" s="13"/>
      <c r="MV46" s="13"/>
      <c r="MW46" s="13"/>
      <c r="MX46" s="13"/>
      <c r="MY46" s="13"/>
      <c r="MZ46" s="13"/>
      <c r="NA46" s="13"/>
      <c r="NB46" s="13"/>
      <c r="NC46" s="13"/>
      <c r="ND46" s="13"/>
      <c r="NE46" s="13"/>
      <c r="NF46" s="13"/>
      <c r="NG46" s="13"/>
      <c r="NH46" s="13"/>
      <c r="NI46" s="13"/>
      <c r="NJ46" s="13"/>
      <c r="NK46" s="13"/>
      <c r="NL46" s="13"/>
      <c r="NM46" s="13"/>
      <c r="NN46" s="13"/>
      <c r="NO46" s="13"/>
      <c r="NP46" s="13"/>
      <c r="NQ46" s="13"/>
      <c r="NR46" s="13"/>
      <c r="NS46" s="13"/>
      <c r="NT46" s="13"/>
      <c r="NU46" s="13"/>
      <c r="NV46" s="13"/>
      <c r="NW46" s="13"/>
      <c r="NX46" s="13"/>
      <c r="NY46" s="13"/>
      <c r="NZ46" s="13"/>
      <c r="OA46" s="13"/>
      <c r="OB46" s="13"/>
      <c r="OC46" s="13"/>
      <c r="OD46" s="13"/>
      <c r="OE46" s="13"/>
      <c r="OF46" s="13"/>
      <c r="OG46" s="13"/>
      <c r="OH46" s="13"/>
      <c r="OI46" s="13"/>
      <c r="OJ46" s="13"/>
      <c r="OK46" s="13"/>
      <c r="OL46" s="13"/>
      <c r="OM46" s="13"/>
      <c r="ON46" s="13"/>
      <c r="OO46" s="13"/>
      <c r="OP46" s="13"/>
      <c r="OQ46" s="13"/>
    </row>
    <row r="47" spans="1:407" s="13" customFormat="1" ht="45" customHeight="1" x14ac:dyDescent="0.25">
      <c r="A47" s="957"/>
      <c r="B47" s="969" t="s">
        <v>103</v>
      </c>
      <c r="C47" s="959"/>
      <c r="D47" s="165"/>
      <c r="E47" s="165"/>
      <c r="F47" s="187">
        <f>F46+1</f>
        <v>45966</v>
      </c>
      <c r="G47" s="188" t="s">
        <v>65</v>
      </c>
      <c r="H47" s="161" t="s">
        <v>18</v>
      </c>
      <c r="I47" s="528" t="s">
        <v>104</v>
      </c>
      <c r="J47" s="200" t="s">
        <v>19</v>
      </c>
      <c r="K47" s="190" t="s">
        <v>100</v>
      </c>
      <c r="L47" s="201">
        <f>IF(H47="–",,I47-H47)</f>
        <v>0.16666666666666674</v>
      </c>
      <c r="M47" s="202">
        <f>L47+M46</f>
        <v>0.45833333333333337</v>
      </c>
      <c r="N47" s="203" t="s">
        <v>105</v>
      </c>
      <c r="O47" s="19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407" s="13" customFormat="1" ht="45" customHeight="1" x14ac:dyDescent="0.25">
      <c r="A48" s="975" t="s">
        <v>106</v>
      </c>
      <c r="B48" s="970"/>
      <c r="C48" s="957"/>
      <c r="D48" s="194"/>
      <c r="E48" s="194"/>
      <c r="F48" s="195">
        <f>F47+1</f>
        <v>45967</v>
      </c>
      <c r="G48" s="149" t="s">
        <v>68</v>
      </c>
      <c r="H48" s="142" t="s">
        <v>18</v>
      </c>
      <c r="I48" s="529" t="s">
        <v>98</v>
      </c>
      <c r="J48" s="196" t="s">
        <v>107</v>
      </c>
      <c r="K48" s="204" t="s">
        <v>108</v>
      </c>
      <c r="L48" s="205">
        <f>IF(H48="–",,I48-H48)</f>
        <v>0.125</v>
      </c>
      <c r="M48" s="206">
        <v>0.58333333333333337</v>
      </c>
      <c r="N48" s="207" t="s">
        <v>109</v>
      </c>
      <c r="O48" s="39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s="13" customFormat="1" ht="45" customHeight="1" x14ac:dyDescent="0.25">
      <c r="A49" s="954"/>
      <c r="B49" s="970"/>
      <c r="C49" s="957"/>
      <c r="D49" s="194"/>
      <c r="E49" s="194"/>
      <c r="F49" s="199">
        <f>F48+1</f>
        <v>45968</v>
      </c>
      <c r="G49" s="645" t="s">
        <v>51</v>
      </c>
      <c r="H49" s="556"/>
      <c r="I49" s="556"/>
      <c r="J49" s="556"/>
      <c r="K49" s="556"/>
      <c r="L49" s="556"/>
      <c r="M49" s="556"/>
      <c r="N49" s="556"/>
      <c r="O49" s="40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s="13" customFormat="1" ht="45" customHeight="1" x14ac:dyDescent="0.25">
      <c r="A50" s="954"/>
      <c r="B50" s="970"/>
      <c r="C50" s="957"/>
      <c r="D50" s="168"/>
      <c r="E50" s="168"/>
      <c r="F50" s="208">
        <v>45969</v>
      </c>
      <c r="G50" s="646" t="s">
        <v>53</v>
      </c>
      <c r="H50" s="166" t="s">
        <v>27</v>
      </c>
      <c r="I50" s="166" t="s">
        <v>27</v>
      </c>
      <c r="J50" s="558"/>
      <c r="K50" s="556"/>
      <c r="L50" s="556"/>
      <c r="M50" s="556"/>
      <c r="N50" s="556"/>
      <c r="O50" s="39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s="13" customFormat="1" ht="45" customHeight="1" x14ac:dyDescent="0.25">
      <c r="A51" s="954"/>
      <c r="B51" s="970"/>
      <c r="C51" s="957"/>
      <c r="D51" s="194" t="s">
        <v>110</v>
      </c>
      <c r="E51" s="168" t="s">
        <v>103</v>
      </c>
      <c r="F51" s="208">
        <v>45970</v>
      </c>
      <c r="G51" s="144" t="s">
        <v>54</v>
      </c>
      <c r="H51" s="292" t="s">
        <v>27</v>
      </c>
      <c r="I51" s="647" t="s">
        <v>27</v>
      </c>
      <c r="J51" s="753"/>
      <c r="K51" s="523"/>
      <c r="L51" s="648"/>
      <c r="M51" s="649"/>
      <c r="N51" s="523"/>
      <c r="O51" s="39"/>
      <c r="W51" s="12"/>
      <c r="X51" s="12"/>
      <c r="Y51" s="12"/>
      <c r="Z51" s="12"/>
      <c r="AA51" s="12"/>
    </row>
    <row r="52" spans="1:27" s="13" customFormat="1" ht="45" customHeight="1" x14ac:dyDescent="0.25">
      <c r="A52" s="954"/>
      <c r="B52" s="970"/>
      <c r="C52" s="965"/>
      <c r="D52" s="194" t="s">
        <v>111</v>
      </c>
      <c r="E52" s="168"/>
      <c r="F52" s="208">
        <v>45971</v>
      </c>
      <c r="G52" s="144" t="s">
        <v>34</v>
      </c>
      <c r="H52" s="142" t="s">
        <v>18</v>
      </c>
      <c r="I52" s="529" t="s">
        <v>104</v>
      </c>
      <c r="J52" s="196" t="s">
        <v>19</v>
      </c>
      <c r="K52" s="204" t="s">
        <v>112</v>
      </c>
      <c r="L52" s="205">
        <f>IF(H52="–",,I52-H52)</f>
        <v>0.16666666666666674</v>
      </c>
      <c r="M52" s="206">
        <f>L52+M48</f>
        <v>0.75000000000000011</v>
      </c>
      <c r="N52" s="207" t="s">
        <v>113</v>
      </c>
      <c r="O52" s="41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s="13" customFormat="1" ht="45" customHeight="1" x14ac:dyDescent="0.25">
      <c r="A53" s="954"/>
      <c r="B53" s="970"/>
      <c r="C53" s="976">
        <v>8</v>
      </c>
      <c r="D53" s="168"/>
      <c r="E53" s="168"/>
      <c r="F53" s="208">
        <f>F52+1</f>
        <v>45972</v>
      </c>
      <c r="G53" s="144" t="s">
        <v>60</v>
      </c>
      <c r="H53" s="131" t="s">
        <v>18</v>
      </c>
      <c r="I53" s="527" t="s">
        <v>98</v>
      </c>
      <c r="J53" s="189" t="s">
        <v>19</v>
      </c>
      <c r="K53" s="190" t="s">
        <v>100</v>
      </c>
      <c r="L53" s="191">
        <f>IF(H53="–",,I53-H53)</f>
        <v>0.125</v>
      </c>
      <c r="M53" s="192">
        <f>L53+M52</f>
        <v>0.87500000000000011</v>
      </c>
      <c r="N53" s="193" t="s">
        <v>114</v>
      </c>
      <c r="O53" s="41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s="13" customFormat="1" ht="45" customHeight="1" x14ac:dyDescent="0.25">
      <c r="A54" s="954"/>
      <c r="B54" s="970"/>
      <c r="C54" s="959"/>
      <c r="D54" s="168"/>
      <c r="E54" s="168"/>
      <c r="F54" s="195">
        <f>F53+1</f>
        <v>45973</v>
      </c>
      <c r="G54" s="149" t="s">
        <v>65</v>
      </c>
      <c r="H54" s="161" t="s">
        <v>18</v>
      </c>
      <c r="I54" s="528">
        <v>0.79166666666666663</v>
      </c>
      <c r="J54" s="200" t="s">
        <v>19</v>
      </c>
      <c r="K54" s="209" t="s">
        <v>115</v>
      </c>
      <c r="L54" s="201">
        <f>IF(H54="–",,I54-H54)</f>
        <v>0.125</v>
      </c>
      <c r="M54" s="202">
        <f>L54+M53</f>
        <v>1</v>
      </c>
      <c r="N54" s="210" t="s">
        <v>116</v>
      </c>
      <c r="O54" s="40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s="13" customFormat="1" ht="45" customHeight="1" x14ac:dyDescent="0.25">
      <c r="A55" s="954"/>
      <c r="B55" s="970"/>
      <c r="C55" s="959"/>
      <c r="D55" s="168"/>
      <c r="E55" s="168"/>
      <c r="F55" s="739">
        <f>F54+1</f>
        <v>45974</v>
      </c>
      <c r="G55" s="159" t="s">
        <v>68</v>
      </c>
      <c r="H55" s="759" t="s">
        <v>18</v>
      </c>
      <c r="I55" s="924">
        <v>0.83333333333333337</v>
      </c>
      <c r="J55" s="200" t="s">
        <v>19</v>
      </c>
      <c r="K55" s="925" t="s">
        <v>100</v>
      </c>
      <c r="L55" s="926">
        <f>IF(H55="–",,I55-H55)</f>
        <v>0.16666666666666674</v>
      </c>
      <c r="M55" s="927">
        <f>L55+M54</f>
        <v>1.1666666666666667</v>
      </c>
      <c r="N55" s="928" t="s">
        <v>117</v>
      </c>
      <c r="O55" s="39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s="941" customFormat="1" ht="45" customHeight="1" x14ac:dyDescent="0.25">
      <c r="A56" s="954"/>
      <c r="B56" s="970"/>
      <c r="C56" s="959"/>
      <c r="D56" s="952" t="s">
        <v>283</v>
      </c>
      <c r="E56" s="929"/>
      <c r="F56" s="930">
        <v>45975</v>
      </c>
      <c r="G56" s="931" t="s">
        <v>51</v>
      </c>
      <c r="H56" s="932">
        <v>0.66666666666666663</v>
      </c>
      <c r="I56" s="933">
        <v>0.79166666666666663</v>
      </c>
      <c r="J56" s="934" t="s">
        <v>277</v>
      </c>
      <c r="K56" s="935" t="s">
        <v>118</v>
      </c>
      <c r="L56" s="936"/>
      <c r="M56" s="937"/>
      <c r="N56" s="938" t="s">
        <v>119</v>
      </c>
      <c r="O56" s="939"/>
      <c r="P56" s="940"/>
      <c r="Q56" s="940"/>
      <c r="R56" s="940"/>
      <c r="S56" s="940"/>
      <c r="T56" s="940"/>
      <c r="U56" s="940"/>
      <c r="V56" s="940"/>
      <c r="W56" s="940"/>
      <c r="X56" s="940"/>
      <c r="Y56" s="940"/>
      <c r="Z56" s="940"/>
      <c r="AA56" s="940"/>
    </row>
    <row r="57" spans="1:27" s="13" customFormat="1" ht="45" customHeight="1" x14ac:dyDescent="0.25">
      <c r="A57" s="954"/>
      <c r="B57" s="970"/>
      <c r="C57" s="959"/>
      <c r="D57" s="177"/>
      <c r="E57" s="180"/>
      <c r="F57" s="211">
        <v>45976</v>
      </c>
      <c r="G57" s="212" t="s">
        <v>53</v>
      </c>
      <c r="H57" s="213" t="s">
        <v>27</v>
      </c>
      <c r="I57" s="530" t="s">
        <v>27</v>
      </c>
      <c r="J57" s="754"/>
      <c r="K57" s="214"/>
      <c r="L57" s="215"/>
      <c r="M57" s="216"/>
      <c r="N57" s="214"/>
      <c r="O57" s="19"/>
      <c r="W57" s="38"/>
      <c r="X57" s="38"/>
      <c r="Y57" s="38"/>
      <c r="Z57" s="38"/>
      <c r="AA57" s="38"/>
    </row>
    <row r="58" spans="1:27" s="13" customFormat="1" ht="45" customHeight="1" x14ac:dyDescent="0.25">
      <c r="A58" s="954"/>
      <c r="B58" s="970"/>
      <c r="C58" s="960"/>
      <c r="D58" s="180"/>
      <c r="E58" s="180"/>
      <c r="F58" s="211">
        <v>45977</v>
      </c>
      <c r="G58" s="212" t="s">
        <v>54</v>
      </c>
      <c r="H58" s="184" t="s">
        <v>27</v>
      </c>
      <c r="I58" s="526" t="s">
        <v>27</v>
      </c>
      <c r="J58" s="671"/>
      <c r="K58" s="185"/>
      <c r="L58" s="185"/>
      <c r="M58" s="217"/>
      <c r="N58" s="185"/>
      <c r="O58" s="41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27" s="13" customFormat="1" ht="45" customHeight="1" x14ac:dyDescent="0.25">
      <c r="A59" s="954"/>
      <c r="B59" s="970"/>
      <c r="C59" s="966">
        <v>9</v>
      </c>
      <c r="D59" s="477"/>
      <c r="E59" s="477"/>
      <c r="F59" s="218">
        <v>45978</v>
      </c>
      <c r="G59" s="120" t="str">
        <f>IF(WEEKDAY(F59)=2,"L",IF(WEEKDAY(F59)=3,"M",IF(WEEKDAY(F59)=4,"X",IF(WEEKDAY(F59)=5,"J",IF(WEEKDAY(F59)=6,"V",IF(WEEKDAY(F59)=7,"S","D"))))))</f>
        <v>L</v>
      </c>
      <c r="H59" s="122" t="s">
        <v>18</v>
      </c>
      <c r="I59" s="525" t="s">
        <v>98</v>
      </c>
      <c r="J59" s="219" t="s">
        <v>61</v>
      </c>
      <c r="K59" s="508" t="s">
        <v>120</v>
      </c>
      <c r="L59" s="175">
        <f t="shared" ref="L59:L63" si="6">IF(H59="–",,I59-H59)</f>
        <v>0.125</v>
      </c>
      <c r="M59" s="220">
        <v>0.125</v>
      </c>
      <c r="N59" s="221" t="s">
        <v>121</v>
      </c>
      <c r="O59" s="41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1:27" s="13" customFormat="1" ht="45" customHeight="1" x14ac:dyDescent="0.25">
      <c r="A60" s="954"/>
      <c r="B60" s="970"/>
      <c r="C60" s="957"/>
      <c r="D60" s="177" t="s">
        <v>122</v>
      </c>
      <c r="E60" s="510" t="s">
        <v>123</v>
      </c>
      <c r="F60" s="222">
        <f>F59+1</f>
        <v>45979</v>
      </c>
      <c r="G60" s="120" t="str">
        <f>IF(WEEKDAY(F60)=2,"L",IF(WEEKDAY(F60)=3,"M",IF(WEEKDAY(F60)=4,"X",IF(WEEKDAY(F60)=5,"J",IF(WEEKDAY(F60)=6,"V",IF(WEEKDAY(F60)=7,"S","D"))))))</f>
        <v>M</v>
      </c>
      <c r="H60" s="122" t="s">
        <v>18</v>
      </c>
      <c r="I60" s="525" t="s">
        <v>98</v>
      </c>
      <c r="J60" s="223" t="s">
        <v>124</v>
      </c>
      <c r="K60" s="509" t="s">
        <v>125</v>
      </c>
      <c r="L60" s="122">
        <f t="shared" si="6"/>
        <v>0.125</v>
      </c>
      <c r="M60" s="176">
        <f t="shared" ref="M60:M62" si="7">L60+M59</f>
        <v>0.25</v>
      </c>
      <c r="N60" s="120" t="s">
        <v>126</v>
      </c>
      <c r="O60" s="19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1:27" s="13" customFormat="1" ht="45" customHeight="1" x14ac:dyDescent="0.25">
      <c r="A61" s="954"/>
      <c r="B61" s="970"/>
      <c r="C61" s="957"/>
      <c r="D61" s="177" t="s">
        <v>80</v>
      </c>
      <c r="E61" s="180"/>
      <c r="F61" s="224">
        <f>F60+1</f>
        <v>45980</v>
      </c>
      <c r="G61" s="120" t="str">
        <f>IF(WEEKDAY(F61)=2,"L",IF(WEEKDAY(F61)=3,"M",IF(WEEKDAY(F61)=4,"X",IF(WEEKDAY(F61)=5,"J",IF(WEEKDAY(F61)=6,"V",IF(WEEKDAY(F61)=7,"S","D"))))))</f>
        <v>X</v>
      </c>
      <c r="H61" s="122" t="s">
        <v>18</v>
      </c>
      <c r="I61" s="525" t="s">
        <v>98</v>
      </c>
      <c r="J61" s="219" t="s">
        <v>61</v>
      </c>
      <c r="K61" s="225" t="s">
        <v>127</v>
      </c>
      <c r="L61" s="122">
        <f t="shared" si="6"/>
        <v>0.125</v>
      </c>
      <c r="M61" s="176">
        <f t="shared" si="7"/>
        <v>0.375</v>
      </c>
      <c r="N61" s="120" t="s">
        <v>128</v>
      </c>
      <c r="O61" s="19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s="13" customFormat="1" ht="90" customHeight="1" x14ac:dyDescent="0.25">
      <c r="A62" s="954"/>
      <c r="B62" s="970"/>
      <c r="C62" s="957"/>
      <c r="D62" s="180"/>
      <c r="E62" s="180"/>
      <c r="F62" s="226">
        <f>F61+1</f>
        <v>45981</v>
      </c>
      <c r="G62" s="120" t="str">
        <f>IF(WEEKDAY(F62)=2,"L",IF(WEEKDAY(F62)=3,"M",IF(WEEKDAY(F62)=4,"X",IF(WEEKDAY(F62)=5,"J",IF(WEEKDAY(F62)=6,"V",IF(WEEKDAY(F62)=7,"S","D"))))))</f>
        <v>J</v>
      </c>
      <c r="H62" s="122">
        <v>0.66666666666666663</v>
      </c>
      <c r="I62" s="525">
        <v>0.83333333333333337</v>
      </c>
      <c r="J62" s="219" t="s">
        <v>61</v>
      </c>
      <c r="K62" s="179" t="s">
        <v>129</v>
      </c>
      <c r="L62" s="122">
        <f t="shared" si="6"/>
        <v>0.16666666666666674</v>
      </c>
      <c r="M62" s="176">
        <f t="shared" si="7"/>
        <v>0.54166666666666674</v>
      </c>
      <c r="N62" s="227" t="s">
        <v>130</v>
      </c>
      <c r="O62" s="37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s="13" customFormat="1" ht="45" customHeight="1" thickBot="1" x14ac:dyDescent="0.3">
      <c r="A63" s="954"/>
      <c r="B63" s="970"/>
      <c r="C63" s="957"/>
      <c r="D63" s="386"/>
      <c r="E63" s="386"/>
      <c r="F63" s="228">
        <v>45982</v>
      </c>
      <c r="G63" s="229" t="str">
        <f>IF(WEEKDAY(F63)=2,"L",IF(WEEKDAY(F63)=3,"M",IF(WEEKDAY(F63)=4,"X",IF(WEEKDAY(F63)=5,"J",IF(WEEKDAY(F63)=6,"V",IF(WEEKDAY(F63)=7,"S","D"))))))</f>
        <v>V</v>
      </c>
      <c r="H63" s="230" t="s">
        <v>18</v>
      </c>
      <c r="I63" s="230" t="s">
        <v>98</v>
      </c>
      <c r="J63" s="219" t="s">
        <v>61</v>
      </c>
      <c r="K63" s="231" t="s">
        <v>24</v>
      </c>
      <c r="L63" s="232">
        <f t="shared" si="6"/>
        <v>0.125</v>
      </c>
      <c r="M63" s="233">
        <v>0.66666666666666663</v>
      </c>
      <c r="N63" s="234" t="s">
        <v>131</v>
      </c>
      <c r="O63" s="19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s="13" customFormat="1" ht="45" customHeight="1" x14ac:dyDescent="0.25">
      <c r="A64" s="954"/>
      <c r="B64" s="970"/>
      <c r="C64" s="957"/>
      <c r="D64" s="168"/>
      <c r="E64" s="168"/>
      <c r="F64" s="169">
        <f t="shared" ref="F64:F65" si="8">F63+1</f>
        <v>45983</v>
      </c>
      <c r="G64" s="170" t="str">
        <f t="shared" ref="G64:G65" si="9">IF(WEEKDAY(F64)=2,"L",IF(WEEKDAY(F64)=3,"M",IF(WEEKDAY(F64)=4,"X",IF(WEEKDAY(F64)=5,"J",IF(WEEKDAY(F64)=6,"V",IF(WEEKDAY(F64)=7,"S","D"))))))</f>
        <v>S</v>
      </c>
      <c r="H64" s="166" t="s">
        <v>27</v>
      </c>
      <c r="I64" s="166" t="s">
        <v>27</v>
      </c>
      <c r="J64" s="671"/>
      <c r="K64" s="167"/>
      <c r="L64" s="167"/>
      <c r="M64" s="167"/>
      <c r="N64" s="167"/>
      <c r="O64" s="15"/>
      <c r="W64" s="12"/>
      <c r="X64" s="12"/>
      <c r="Y64" s="12"/>
      <c r="Z64" s="12"/>
      <c r="AA64" s="12"/>
    </row>
    <row r="65" spans="1:27" s="13" customFormat="1" ht="45" customHeight="1" x14ac:dyDescent="0.25">
      <c r="A65" s="954"/>
      <c r="B65" s="970"/>
      <c r="C65" s="957"/>
      <c r="D65" s="168"/>
      <c r="E65" s="168"/>
      <c r="F65" s="169">
        <f t="shared" si="8"/>
        <v>45984</v>
      </c>
      <c r="G65" s="170" t="str">
        <f t="shared" si="9"/>
        <v>D</v>
      </c>
      <c r="H65" s="166" t="s">
        <v>27</v>
      </c>
      <c r="I65" s="166" t="s">
        <v>27</v>
      </c>
      <c r="J65" s="671"/>
      <c r="K65" s="167"/>
      <c r="L65" s="167"/>
      <c r="M65" s="167"/>
      <c r="N65" s="167"/>
      <c r="O65" s="15"/>
      <c r="W65" s="12"/>
      <c r="X65" s="12"/>
      <c r="Y65" s="12"/>
      <c r="Z65" s="12"/>
      <c r="AA65" s="12"/>
    </row>
    <row r="66" spans="1:27" s="13" customFormat="1" ht="45" customHeight="1" x14ac:dyDescent="0.25">
      <c r="A66" s="954"/>
      <c r="B66" s="970"/>
      <c r="C66" s="976">
        <v>10</v>
      </c>
      <c r="D66" s="235" t="s">
        <v>132</v>
      </c>
      <c r="E66" s="168"/>
      <c r="F66" s="236">
        <f>F65+1</f>
        <v>45985</v>
      </c>
      <c r="G66" s="237" t="str">
        <f>IF(WEEKDAY(F66)=2,"L",IF(WEEKDAY(F66)=3,"M",IF(WEEKDAY(F66)=4,"X",IF(WEEKDAY(F66)=5,"J",IF(WEEKDAY(F66)=6,"V",IF(WEEKDAY(F66)=7,"S","D"))))))</f>
        <v>L</v>
      </c>
      <c r="H66" s="238">
        <v>0.625</v>
      </c>
      <c r="I66" s="238">
        <v>0.75</v>
      </c>
      <c r="J66" s="239" t="s">
        <v>133</v>
      </c>
      <c r="K66" s="512" t="s">
        <v>134</v>
      </c>
      <c r="L66" s="240">
        <v>0.125</v>
      </c>
      <c r="M66" s="241">
        <f>L66</f>
        <v>0.125</v>
      </c>
      <c r="N66" s="242" t="s">
        <v>135</v>
      </c>
      <c r="O66" s="41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s="13" customFormat="1" ht="45" customHeight="1" x14ac:dyDescent="0.25">
      <c r="A67" s="954"/>
      <c r="B67" s="970"/>
      <c r="C67" s="959"/>
      <c r="D67" s="243" t="s">
        <v>80</v>
      </c>
      <c r="E67" s="511" t="s">
        <v>136</v>
      </c>
      <c r="F67" s="187">
        <f>F66+1</f>
        <v>45986</v>
      </c>
      <c r="G67" s="242" t="str">
        <f>IF(WEEKDAY(F67)=2,"L",IF(WEEKDAY(F67)=3,"M",IF(WEEKDAY(F67)=4,"X",IF(WEEKDAY(F67)=5,"J",IF(WEEKDAY(F67)=6,"V",IF(WEEKDAY(F67)=7,"S","D"))))))</f>
        <v>M</v>
      </c>
      <c r="H67" s="238">
        <v>0.625</v>
      </c>
      <c r="I67" s="238">
        <v>0.79166666666666663</v>
      </c>
      <c r="J67" s="239" t="s">
        <v>99</v>
      </c>
      <c r="K67" s="513" t="s">
        <v>134</v>
      </c>
      <c r="L67" s="238">
        <v>0.16666666666666663</v>
      </c>
      <c r="M67" s="246">
        <v>0.29166666666666663</v>
      </c>
      <c r="N67" s="237" t="s">
        <v>137</v>
      </c>
      <c r="O67" s="15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s="13" customFormat="1" ht="45" customHeight="1" x14ac:dyDescent="0.25">
      <c r="A68" s="954"/>
      <c r="B68" s="970"/>
      <c r="C68" s="959"/>
      <c r="D68" s="163"/>
      <c r="E68" s="163"/>
      <c r="F68" s="247">
        <f>F67+1</f>
        <v>45987</v>
      </c>
      <c r="G68" s="237" t="str">
        <f>IF(WEEKDAY(F68)=2,"L",IF(WEEKDAY(F68)=3,"M",IF(WEEKDAY(F68)=4,"X",IF(WEEKDAY(F68)=5,"J",IF(WEEKDAY(F68)=6,"V",IF(WEEKDAY(F68)=7,"S","D"))))))</f>
        <v>X</v>
      </c>
      <c r="H68" s="238">
        <v>0.625</v>
      </c>
      <c r="I68" s="238">
        <v>0.75</v>
      </c>
      <c r="J68" s="245" t="s">
        <v>19</v>
      </c>
      <c r="K68" s="513" t="s">
        <v>134</v>
      </c>
      <c r="L68" s="238">
        <v>0.125</v>
      </c>
      <c r="M68" s="246">
        <v>0.41666666666666663</v>
      </c>
      <c r="N68" s="237" t="s">
        <v>138</v>
      </c>
      <c r="O68" s="15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s="13" customFormat="1" ht="45" customHeight="1" x14ac:dyDescent="0.25">
      <c r="A69" s="954"/>
      <c r="B69" s="970"/>
      <c r="C69" s="959"/>
      <c r="D69" s="235"/>
      <c r="E69" s="244"/>
      <c r="F69" s="248">
        <f t="shared" ref="F69:F70" si="10">F68+1</f>
        <v>45988</v>
      </c>
      <c r="G69" s="249" t="str">
        <f t="shared" ref="G69:G70" si="11">IF(WEEKDAY(F69)=2,"L",IF(WEEKDAY(F69)=3,"M",IF(WEEKDAY(F69)=4,"X",IF(WEEKDAY(F69)=5,"J",IF(WEEKDAY(F69)=6,"V",IF(WEEKDAY(F69)=7,"S","D"))))))</f>
        <v>J</v>
      </c>
      <c r="H69" s="238">
        <v>0.625</v>
      </c>
      <c r="I69" s="238">
        <v>0.75</v>
      </c>
      <c r="J69" s="245" t="s">
        <v>19</v>
      </c>
      <c r="K69" s="513" t="s">
        <v>134</v>
      </c>
      <c r="L69" s="238">
        <f>IF(H69="–",,I69-H69)</f>
        <v>0.125</v>
      </c>
      <c r="M69" s="246">
        <f>L69+M68</f>
        <v>0.54166666666666663</v>
      </c>
      <c r="N69" s="237" t="s">
        <v>139</v>
      </c>
      <c r="O69" s="26"/>
      <c r="P69" s="16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s="13" customFormat="1" ht="63.75" customHeight="1" x14ac:dyDescent="0.25">
      <c r="A70" s="954"/>
      <c r="B70" s="970"/>
      <c r="C70" s="959"/>
      <c r="D70" s="235"/>
      <c r="E70" s="250"/>
      <c r="F70" s="157">
        <f t="shared" si="10"/>
        <v>45989</v>
      </c>
      <c r="G70" s="136" t="str">
        <f t="shared" si="11"/>
        <v>V</v>
      </c>
      <c r="H70" s="238">
        <v>0.625</v>
      </c>
      <c r="I70" s="238">
        <v>0.75</v>
      </c>
      <c r="J70" s="251" t="s">
        <v>19</v>
      </c>
      <c r="K70" s="514" t="s">
        <v>134</v>
      </c>
      <c r="L70" s="252">
        <f>IF(H70="–",,I70-H70)</f>
        <v>0.125</v>
      </c>
      <c r="M70" s="253">
        <f>L70+M69</f>
        <v>0.66666666666666663</v>
      </c>
      <c r="N70" s="254" t="s">
        <v>140</v>
      </c>
      <c r="O70" s="26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s="13" customFormat="1" ht="45" customHeight="1" thickBot="1" x14ac:dyDescent="0.3">
      <c r="A71" s="954"/>
      <c r="B71" s="970"/>
      <c r="C71" s="959"/>
      <c r="D71" s="255"/>
      <c r="E71" s="256"/>
      <c r="F71" s="257">
        <v>45990</v>
      </c>
      <c r="G71" s="258" t="s">
        <v>53</v>
      </c>
      <c r="H71" s="850" t="s">
        <v>27</v>
      </c>
      <c r="I71" s="850" t="s">
        <v>27</v>
      </c>
      <c r="J71" s="851"/>
      <c r="K71" s="852"/>
      <c r="L71" s="853"/>
      <c r="M71" s="853"/>
      <c r="N71" s="852"/>
      <c r="O71" s="26"/>
      <c r="W71" s="12"/>
      <c r="X71" s="12"/>
      <c r="Y71" s="12"/>
      <c r="Z71" s="12"/>
      <c r="AA71" s="12"/>
    </row>
    <row r="72" spans="1:27" s="13" customFormat="1" ht="38.25" customHeight="1" x14ac:dyDescent="0.25">
      <c r="A72" s="954"/>
      <c r="B72" s="970"/>
      <c r="C72" s="960"/>
      <c r="D72" s="260"/>
      <c r="E72" s="260"/>
      <c r="F72" s="261">
        <v>45991</v>
      </c>
      <c r="G72" s="262" t="str">
        <f>IF(WEEKDAY(F72)=2,"L",IF(WEEKDAY(F72)=3,"M",IF(WEEKDAY(F72)=4,"X",IF(WEEKDAY(F72)=5,"J",IF(WEEKDAY(F72)=6,"V",IF(WEEKDAY(F72)=7,"S","D"))))))</f>
        <v>D</v>
      </c>
      <c r="H72" s="213" t="s">
        <v>27</v>
      </c>
      <c r="I72" s="213" t="s">
        <v>27</v>
      </c>
      <c r="J72" s="767"/>
      <c r="K72" s="263"/>
      <c r="L72" s="264"/>
      <c r="M72" s="265"/>
      <c r="N72" s="263"/>
      <c r="O72" s="41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s="13" customFormat="1" ht="52.5" customHeight="1" x14ac:dyDescent="0.25">
      <c r="A73" s="954"/>
      <c r="B73" s="970"/>
      <c r="C73" s="966">
        <v>11</v>
      </c>
      <c r="D73" s="260"/>
      <c r="E73" s="260"/>
      <c r="F73" s="266">
        <f t="shared" ref="F73" si="12">F72+1</f>
        <v>45992</v>
      </c>
      <c r="G73" s="120" t="str">
        <f t="shared" ref="G73" si="13">IF(WEEKDAY(F73)=2,"L",IF(WEEKDAY(F73)=3,"M",IF(WEEKDAY(F73)=4,"X",IF(WEEKDAY(F73)=5,"J",IF(WEEKDAY(F73)=6,"V",IF(WEEKDAY(F73)=7,"S","D"))))))</f>
        <v>L</v>
      </c>
      <c r="H73" s="267" t="s">
        <v>18</v>
      </c>
      <c r="I73" s="267">
        <v>0.79166666666666663</v>
      </c>
      <c r="J73" s="268" t="s">
        <v>141</v>
      </c>
      <c r="K73" s="269" t="s">
        <v>142</v>
      </c>
      <c r="L73" s="270">
        <f>IF(H73="–",,I73-H73)</f>
        <v>0.125</v>
      </c>
      <c r="M73" s="271">
        <v>0.125</v>
      </c>
      <c r="N73" s="272" t="s">
        <v>143</v>
      </c>
      <c r="O73" s="15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s="13" customFormat="1" ht="45" customHeight="1" x14ac:dyDescent="0.25">
      <c r="A74" s="954"/>
      <c r="B74" s="970"/>
      <c r="C74" s="957"/>
      <c r="D74" s="260"/>
      <c r="E74" s="260"/>
      <c r="F74" s="273">
        <v>45993</v>
      </c>
      <c r="G74" s="274" t="str">
        <f>IF(WEEKDAY(F74)=2,"L",IF(WEEKDAY(F74)=3,"M",IF(WEEKDAY(F74)=4,"X",IF(WEEKDAY(F74)=5,"J",IF(WEEKDAY(F74)=6,"V",IF(WEEKDAY(F74)=7,"S","D"))))))</f>
        <v>M</v>
      </c>
      <c r="H74" s="267" t="s">
        <v>18</v>
      </c>
      <c r="I74" s="267">
        <v>0.77083333333333337</v>
      </c>
      <c r="J74" s="268" t="s">
        <v>141</v>
      </c>
      <c r="K74" s="275" t="s">
        <v>144</v>
      </c>
      <c r="L74" s="267">
        <f>IF(H74="–",,I74-H74)</f>
        <v>0.10416666666666674</v>
      </c>
      <c r="M74" s="276">
        <f>L74+M73</f>
        <v>0.22916666666666674</v>
      </c>
      <c r="N74" s="277" t="s">
        <v>145</v>
      </c>
      <c r="O74" s="15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s="13" customFormat="1" ht="45" customHeight="1" x14ac:dyDescent="0.25">
      <c r="A75" s="954"/>
      <c r="B75" s="970"/>
      <c r="C75" s="957"/>
      <c r="D75" s="260"/>
      <c r="E75" s="260"/>
      <c r="F75" s="273">
        <f>F74+1</f>
        <v>45994</v>
      </c>
      <c r="G75" s="274" t="str">
        <f>IF(WEEKDAY(F75)=2,"L",IF(WEEKDAY(F75)=3,"M",IF(WEEKDAY(F75)=4,"X",IF(WEEKDAY(F75)=5,"J",IF(WEEKDAY(F75)=6,"V",IF(WEEKDAY(F75)=7,"S","D"))))))</f>
        <v>X</v>
      </c>
      <c r="H75" s="264" t="s">
        <v>18</v>
      </c>
      <c r="I75" s="264">
        <v>0.79166666666666663</v>
      </c>
      <c r="J75" s="268" t="s">
        <v>141</v>
      </c>
      <c r="K75" s="278" t="s">
        <v>142</v>
      </c>
      <c r="L75" s="279">
        <v>0.125</v>
      </c>
      <c r="M75" s="280">
        <v>0.35416666666666669</v>
      </c>
      <c r="N75" s="281" t="s">
        <v>146</v>
      </c>
      <c r="O75" s="15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s="13" customFormat="1" ht="45" customHeight="1" x14ac:dyDescent="0.25">
      <c r="A76" s="954"/>
      <c r="B76" s="970"/>
      <c r="C76" s="957"/>
      <c r="D76" s="260" t="s">
        <v>147</v>
      </c>
      <c r="E76" s="260"/>
      <c r="F76" s="282">
        <f>F75+1</f>
        <v>45995</v>
      </c>
      <c r="G76" s="112" t="str">
        <f>IF(WEEKDAY(F76)=2,"L",IF(WEEKDAY(F76)=3,"M",IF(WEEKDAY(F76)=4,"X",IF(WEEKDAY(F76)=5,"J",IF(WEEKDAY(F76)=6,"V",IF(WEEKDAY(F76)=7,"S","D"))))))</f>
        <v>J</v>
      </c>
      <c r="H76" s="654">
        <v>0.66666666666666663</v>
      </c>
      <c r="I76" s="654">
        <v>0.75</v>
      </c>
      <c r="J76" s="655" t="s">
        <v>141</v>
      </c>
      <c r="K76" s="283" t="s">
        <v>148</v>
      </c>
      <c r="L76" s="656">
        <v>8.3333333333333329E-2</v>
      </c>
      <c r="M76" s="657">
        <f>L76+M75</f>
        <v>0.4375</v>
      </c>
      <c r="N76" s="658" t="s">
        <v>149</v>
      </c>
      <c r="O76" s="15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s="13" customFormat="1" ht="45" customHeight="1" thickBot="1" x14ac:dyDescent="0.3">
      <c r="A77" s="954"/>
      <c r="B77" s="970"/>
      <c r="C77" s="959"/>
      <c r="D77" s="260" t="s">
        <v>150</v>
      </c>
      <c r="E77" s="260" t="s">
        <v>151</v>
      </c>
      <c r="F77" s="402">
        <f t="shared" ref="F77:F79" si="14">F76+1</f>
        <v>45996</v>
      </c>
      <c r="G77" s="651" t="str">
        <f t="shared" ref="G77:G79" si="15">IF(WEEKDAY(F77)=2,"L",IF(WEEKDAY(F77)=3,"M",IF(WEEKDAY(F77)=4,"X",IF(WEEKDAY(F77)=5,"J",IF(WEEKDAY(F77)=6,"V",IF(WEEKDAY(F77)=7,"S","D"))))))</f>
        <v>V</v>
      </c>
      <c r="H77" s="533"/>
      <c r="I77" s="533"/>
      <c r="J77" s="533"/>
      <c r="K77" s="533"/>
      <c r="L77" s="533"/>
      <c r="M77" s="533"/>
      <c r="N77" s="533"/>
      <c r="O77" s="15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s="13" customFormat="1" ht="45" customHeight="1" x14ac:dyDescent="0.25">
      <c r="A78" s="954"/>
      <c r="B78" s="970"/>
      <c r="C78" s="959"/>
      <c r="D78" s="260"/>
      <c r="E78" s="260"/>
      <c r="F78" s="187">
        <f t="shared" si="14"/>
        <v>45997</v>
      </c>
      <c r="G78" s="652" t="str">
        <f t="shared" si="15"/>
        <v>S</v>
      </c>
      <c r="H78" s="285" t="s">
        <v>27</v>
      </c>
      <c r="I78" s="286" t="s">
        <v>27</v>
      </c>
      <c r="J78" s="287" t="s">
        <v>152</v>
      </c>
      <c r="K78" s="660"/>
      <c r="L78" s="661"/>
      <c r="M78" s="662"/>
      <c r="N78" s="660"/>
      <c r="O78" s="19"/>
      <c r="W78" s="12"/>
      <c r="X78" s="12"/>
      <c r="Y78" s="12"/>
      <c r="Z78" s="12"/>
      <c r="AA78" s="12"/>
    </row>
    <row r="79" spans="1:27" s="13" customFormat="1" ht="45" customHeight="1" x14ac:dyDescent="0.25">
      <c r="A79" s="954"/>
      <c r="B79" s="970"/>
      <c r="C79" s="959"/>
      <c r="D79" s="260"/>
      <c r="E79" s="260"/>
      <c r="F79" s="247">
        <f t="shared" si="14"/>
        <v>45998</v>
      </c>
      <c r="G79" s="653" t="str">
        <f t="shared" si="15"/>
        <v>D</v>
      </c>
      <c r="H79" s="285" t="s">
        <v>27</v>
      </c>
      <c r="I79" s="286" t="s">
        <v>27</v>
      </c>
      <c r="J79" s="287"/>
      <c r="K79" s="185"/>
      <c r="L79" s="661"/>
      <c r="M79" s="662"/>
      <c r="N79" s="185"/>
      <c r="O79" s="41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s="13" customFormat="1" ht="45" customHeight="1" x14ac:dyDescent="0.25">
      <c r="A80" s="954"/>
      <c r="B80" s="970"/>
      <c r="C80" s="992">
        <v>12</v>
      </c>
      <c r="D80" s="260"/>
      <c r="E80" s="260"/>
      <c r="F80" s="663">
        <f>F79+1</f>
        <v>45999</v>
      </c>
      <c r="G80" s="664" t="str">
        <f>IF(WEEKDAY(F80)=2,"L",IF(WEEKDAY(F80)=3,"M",IF(WEEKDAY(F80)=4,"X",IF(WEEKDAY(F80)=5,"J",IF(WEEKDAY(F80)=6,"V",IF(WEEKDAY(F80)=7,"S","D"))))))</f>
        <v>L</v>
      </c>
      <c r="H80" s="285" t="s">
        <v>27</v>
      </c>
      <c r="I80" s="286" t="s">
        <v>27</v>
      </c>
      <c r="J80" s="287" t="s">
        <v>153</v>
      </c>
      <c r="K80" s="533"/>
      <c r="L80" s="533"/>
      <c r="M80" s="533"/>
      <c r="N80" s="533"/>
      <c r="O80" s="19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s="13" customFormat="1" ht="45" customHeight="1" x14ac:dyDescent="0.25">
      <c r="A81" s="954"/>
      <c r="B81" s="970"/>
      <c r="C81" s="992"/>
      <c r="D81" s="260"/>
      <c r="E81" s="260"/>
      <c r="F81" s="650">
        <v>46000</v>
      </c>
      <c r="G81" s="223" t="s">
        <v>60</v>
      </c>
      <c r="H81" s="270" t="s">
        <v>18</v>
      </c>
      <c r="I81" s="270">
        <v>0.79166666666666663</v>
      </c>
      <c r="J81" s="659" t="s">
        <v>154</v>
      </c>
      <c r="K81" s="260" t="s">
        <v>155</v>
      </c>
      <c r="L81" s="270">
        <v>0.125</v>
      </c>
      <c r="M81" s="220">
        <f>L81+M76</f>
        <v>0.5625</v>
      </c>
      <c r="N81" s="219" t="s">
        <v>156</v>
      </c>
      <c r="O81" s="19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s="13" customFormat="1" ht="45" customHeight="1" x14ac:dyDescent="0.25">
      <c r="A82" s="954"/>
      <c r="B82" s="970"/>
      <c r="C82" s="992"/>
      <c r="D82" s="260"/>
      <c r="E82" s="260"/>
      <c r="F82" s="266">
        <v>46001</v>
      </c>
      <c r="G82" s="120" t="str">
        <f>IF(WEEKDAY(F82)=2,"L",IF(WEEKDAY(F82)=3,"M",IF(WEEKDAY(F82)=4,"X",IF(WEEKDAY(F82)=5,"J",IF(WEEKDAY(F82)=6,"V",IF(WEEKDAY(F82)=7,"S","D"))))))</f>
        <v>X</v>
      </c>
      <c r="H82" s="267">
        <v>0.70833333333333337</v>
      </c>
      <c r="I82" s="267">
        <v>0.79166666666666663</v>
      </c>
      <c r="J82" s="268" t="s">
        <v>141</v>
      </c>
      <c r="K82" s="288" t="s">
        <v>148</v>
      </c>
      <c r="L82" s="267">
        <f>IF(H82="–",,I82-H82)</f>
        <v>8.3333333333333259E-2</v>
      </c>
      <c r="M82" s="176">
        <f>L82+M81</f>
        <v>0.64583333333333326</v>
      </c>
      <c r="N82" s="223" t="s">
        <v>157</v>
      </c>
      <c r="O82" s="19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s="13" customFormat="1" ht="45" customHeight="1" thickBot="1" x14ac:dyDescent="0.3">
      <c r="A83" s="954"/>
      <c r="B83" s="970"/>
      <c r="C83" s="992"/>
      <c r="D83" s="854"/>
      <c r="E83" s="855"/>
      <c r="F83" s="856">
        <f>F82+1</f>
        <v>46002</v>
      </c>
      <c r="G83" s="857" t="str">
        <f>IF(WEEKDAY(F83)=2,"L",IF(WEEKDAY(F83)=3,"M",IF(WEEKDAY(F83)=4,"X",IF(WEEKDAY(F83)=5,"J",IF(WEEKDAY(F83)=6,"V",IF(WEEKDAY(F83)=7,"S","D"))))))</f>
        <v>J</v>
      </c>
      <c r="H83" s="858" t="s">
        <v>18</v>
      </c>
      <c r="I83" s="858">
        <v>0.79166666666666663</v>
      </c>
      <c r="J83" s="859" t="s">
        <v>158</v>
      </c>
      <c r="K83" s="860" t="s">
        <v>142</v>
      </c>
      <c r="L83" s="858">
        <f>IF(H83="–",,I83-H83)</f>
        <v>0.125</v>
      </c>
      <c r="M83" s="861">
        <f>L83+M82</f>
        <v>0.77083333333333326</v>
      </c>
      <c r="N83" s="862" t="s">
        <v>159</v>
      </c>
      <c r="O83" s="19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s="13" customFormat="1" ht="45" customHeight="1" x14ac:dyDescent="0.25">
      <c r="A84" s="954"/>
      <c r="B84" s="970"/>
      <c r="C84" s="992"/>
      <c r="D84" s="863"/>
      <c r="E84" s="863"/>
      <c r="F84" s="864">
        <v>46003</v>
      </c>
      <c r="G84" s="242" t="s">
        <v>51</v>
      </c>
      <c r="H84" s="171" t="s">
        <v>18</v>
      </c>
      <c r="I84" s="171" t="s">
        <v>98</v>
      </c>
      <c r="J84" s="239" t="s">
        <v>160</v>
      </c>
      <c r="K84" s="765" t="s">
        <v>112</v>
      </c>
      <c r="L84" s="171">
        <f>IF(H84="–",,I84-H84)</f>
        <v>0.125</v>
      </c>
      <c r="M84" s="436">
        <f>L84</f>
        <v>0.125</v>
      </c>
      <c r="N84" s="170" t="s">
        <v>161</v>
      </c>
      <c r="O84" s="19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s="13" customFormat="1" ht="45" customHeight="1" x14ac:dyDescent="0.25">
      <c r="A85" s="954"/>
      <c r="B85" s="970"/>
      <c r="C85" s="992"/>
      <c r="D85" s="235"/>
      <c r="E85" s="165"/>
      <c r="F85" s="665">
        <v>46004</v>
      </c>
      <c r="G85" s="666" t="s">
        <v>68</v>
      </c>
      <c r="H85" s="667"/>
      <c r="I85" s="667"/>
      <c r="J85" s="668"/>
      <c r="K85" s="765"/>
      <c r="L85" s="142"/>
      <c r="M85" s="143"/>
      <c r="N85" s="144"/>
      <c r="O85" s="19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s="13" customFormat="1" ht="45" customHeight="1" x14ac:dyDescent="0.25">
      <c r="A86" s="954"/>
      <c r="B86" s="970"/>
      <c r="C86" s="992"/>
      <c r="D86" s="235"/>
      <c r="E86" s="165"/>
      <c r="F86" s="669">
        <v>46005</v>
      </c>
      <c r="G86" s="670" t="s">
        <v>51</v>
      </c>
      <c r="H86" s="671"/>
      <c r="I86" s="671"/>
      <c r="J86" s="577"/>
      <c r="K86" s="166"/>
      <c r="L86" s="167"/>
      <c r="M86" s="167"/>
      <c r="N86" s="167"/>
      <c r="O86" s="19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s="13" customFormat="1" ht="45" customHeight="1" x14ac:dyDescent="0.25">
      <c r="A87" s="954"/>
      <c r="B87" s="970"/>
      <c r="C87" s="993"/>
      <c r="D87" s="163" t="s">
        <v>162</v>
      </c>
      <c r="E87" s="133" t="s">
        <v>163</v>
      </c>
      <c r="F87" s="291">
        <v>46006</v>
      </c>
      <c r="G87" s="172" t="s">
        <v>34</v>
      </c>
      <c r="H87" s="147" t="s">
        <v>18</v>
      </c>
      <c r="I87" s="147" t="s">
        <v>98</v>
      </c>
      <c r="J87" s="245" t="s">
        <v>160</v>
      </c>
      <c r="K87" s="296" t="s">
        <v>164</v>
      </c>
      <c r="L87" s="147">
        <f>IF(H87="–",,I87-H87)</f>
        <v>0.125</v>
      </c>
      <c r="M87" s="297">
        <f>L87+M85</f>
        <v>0.125</v>
      </c>
      <c r="N87" s="298" t="s">
        <v>165</v>
      </c>
      <c r="O87" s="37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s="13" customFormat="1" ht="45" customHeight="1" thickBot="1" x14ac:dyDescent="0.3">
      <c r="A88" s="954"/>
      <c r="B88" s="970"/>
      <c r="C88" s="993"/>
      <c r="D88" s="163" t="s">
        <v>80</v>
      </c>
      <c r="E88" s="133"/>
      <c r="F88" s="291">
        <f>F87+1</f>
        <v>46007</v>
      </c>
      <c r="G88" s="174" t="s">
        <v>60</v>
      </c>
      <c r="H88" s="300">
        <v>0.66666666666666663</v>
      </c>
      <c r="I88" s="289">
        <v>0.79166666666666663</v>
      </c>
      <c r="J88" s="251" t="s">
        <v>160</v>
      </c>
      <c r="K88" s="301" t="s">
        <v>166</v>
      </c>
      <c r="L88" s="161">
        <f>IF(H88="–",,I88-H88)</f>
        <v>0.125</v>
      </c>
      <c r="M88" s="297">
        <f>L88+M87</f>
        <v>0.25</v>
      </c>
      <c r="N88" s="135" t="s">
        <v>167</v>
      </c>
      <c r="O88" s="41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s="13" customFormat="1" ht="45" customHeight="1" x14ac:dyDescent="0.25">
      <c r="A89" s="954"/>
      <c r="B89" s="970"/>
      <c r="C89" s="994">
        <v>13</v>
      </c>
      <c r="D89" s="173"/>
      <c r="E89" s="293"/>
      <c r="F89" s="294">
        <v>46008</v>
      </c>
      <c r="G89" s="295" t="str">
        <f>IF(WEEKDAY(F89)=2,"L",IF(WEEKDAY(F89)=3,"M",IF(WEEKDAY(F89)=4,"X",IF(WEEKDAY(F89)=5,"J",IF(WEEKDAY(F89)=6,"V",IF(WEEKDAY(F89)=7,"S","D"))))))</f>
        <v>X</v>
      </c>
      <c r="H89" s="302" t="s">
        <v>18</v>
      </c>
      <c r="I89" s="142">
        <v>0.79166666666666663</v>
      </c>
      <c r="J89" s="245" t="s">
        <v>160</v>
      </c>
      <c r="K89" s="141" t="s">
        <v>168</v>
      </c>
      <c r="L89" s="142">
        <f>IF(H89="–",,I89-H89)</f>
        <v>0.125</v>
      </c>
      <c r="M89" s="297">
        <f>L89+M88</f>
        <v>0.375</v>
      </c>
      <c r="N89" s="144" t="s">
        <v>169</v>
      </c>
      <c r="O89" s="35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s="13" customFormat="1" ht="45" customHeight="1" x14ac:dyDescent="0.25">
      <c r="A90" s="954"/>
      <c r="B90" s="970"/>
      <c r="C90" s="994"/>
      <c r="D90" s="173"/>
      <c r="E90" s="293"/>
      <c r="F90" s="299">
        <f>F89+1</f>
        <v>46009</v>
      </c>
      <c r="G90" s="135" t="str">
        <f>IF(WEEKDAY(F90)=2,"L",IF(WEEKDAY(F90)=3,"M",IF(WEEKDAY(F90)=4,"X",IF(WEEKDAY(F90)=5,"J",IF(WEEKDAY(F90)=6,"V",IF(WEEKDAY(F90)=7,"S","D"))))))</f>
        <v>J</v>
      </c>
      <c r="H90" s="758" t="s">
        <v>18</v>
      </c>
      <c r="I90" s="759">
        <v>0.83333333333333337</v>
      </c>
      <c r="J90" s="760" t="s">
        <v>160</v>
      </c>
      <c r="K90" s="378" t="s">
        <v>164</v>
      </c>
      <c r="L90" s="289">
        <f>IF(H90="–",,I90-H90)</f>
        <v>0.16666666666666674</v>
      </c>
      <c r="M90" s="761">
        <f>L90+M89</f>
        <v>0.54166666666666674</v>
      </c>
      <c r="N90" s="135" t="s">
        <v>170</v>
      </c>
      <c r="O90" s="35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s="13" customFormat="1" ht="45" customHeight="1" thickBot="1" x14ac:dyDescent="0.3">
      <c r="A91" s="954"/>
      <c r="B91" s="970"/>
      <c r="C91" s="994"/>
      <c r="D91" s="255"/>
      <c r="E91" s="502"/>
      <c r="F91" s="871">
        <f>F90+1</f>
        <v>46010</v>
      </c>
      <c r="G91" s="801" t="str">
        <f>IF(WEEKDAY(F91)=2,"L",IF(WEEKDAY(F91)=3,"M",IF(WEEKDAY(F91)=4,"X",IF(WEEKDAY(F91)=5,"J",IF(WEEKDAY(F91)=6,"V",IF(WEEKDAY(F91)=7,"S","D"))))))</f>
        <v>V</v>
      </c>
      <c r="H91" s="872"/>
      <c r="I91" s="872"/>
      <c r="J91" s="872"/>
      <c r="K91" s="872"/>
      <c r="L91" s="872"/>
      <c r="M91" s="872"/>
      <c r="N91" s="872"/>
      <c r="O91" s="35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s="13" customFormat="1" ht="45" customHeight="1" x14ac:dyDescent="0.25">
      <c r="A92" s="954"/>
      <c r="B92" s="970"/>
      <c r="C92" s="995"/>
      <c r="D92" s="875"/>
      <c r="E92" s="867"/>
      <c r="F92" s="874">
        <f>F91+1</f>
        <v>46011</v>
      </c>
      <c r="G92" s="869" t="s">
        <v>53</v>
      </c>
      <c r="H92" s="762" t="s">
        <v>27</v>
      </c>
      <c r="I92" s="763" t="s">
        <v>27</v>
      </c>
      <c r="J92" s="764" t="s">
        <v>171</v>
      </c>
      <c r="K92" s="870"/>
      <c r="L92" s="41"/>
      <c r="M92" s="41"/>
      <c r="N92" s="41"/>
      <c r="O92" s="35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s="13" customFormat="1" ht="45" customHeight="1" x14ac:dyDescent="0.25">
      <c r="A93" s="954"/>
      <c r="B93" s="970"/>
      <c r="C93" s="995"/>
      <c r="D93" s="868"/>
      <c r="E93" s="867"/>
      <c r="F93" s="500">
        <f>F92+1</f>
        <v>46012</v>
      </c>
      <c r="G93" s="501" t="s">
        <v>54</v>
      </c>
      <c r="H93" s="307" t="s">
        <v>27</v>
      </c>
      <c r="I93" s="308" t="s">
        <v>27</v>
      </c>
      <c r="J93" s="873" t="s">
        <v>172</v>
      </c>
      <c r="K93" s="865"/>
      <c r="L93" s="865"/>
      <c r="M93" s="866"/>
      <c r="N93" s="865"/>
      <c r="O93" s="35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s="13" customFormat="1" ht="45" customHeight="1" x14ac:dyDescent="0.25">
      <c r="A94" s="954"/>
      <c r="B94" s="970"/>
      <c r="C94" s="958">
        <v>14</v>
      </c>
      <c r="D94" s="304"/>
      <c r="E94" s="304"/>
      <c r="F94" s="311">
        <v>46013</v>
      </c>
      <c r="G94" s="306" t="s">
        <v>34</v>
      </c>
      <c r="H94" s="307" t="s">
        <v>27</v>
      </c>
      <c r="I94" s="308" t="s">
        <v>27</v>
      </c>
      <c r="J94" s="284" t="s">
        <v>172</v>
      </c>
      <c r="K94" s="312"/>
      <c r="L94" s="313"/>
      <c r="M94" s="314"/>
      <c r="N94" s="312"/>
      <c r="O94" s="35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s="13" customFormat="1" ht="45" customHeight="1" x14ac:dyDescent="0.25">
      <c r="A95" s="954"/>
      <c r="B95" s="970"/>
      <c r="C95" s="957"/>
      <c r="D95" s="304"/>
      <c r="E95" s="304"/>
      <c r="F95" s="315">
        <f t="shared" ref="F95:F108" si="16">F94+1</f>
        <v>46014</v>
      </c>
      <c r="G95" s="306" t="s">
        <v>60</v>
      </c>
      <c r="H95" s="307" t="s">
        <v>27</v>
      </c>
      <c r="I95" s="308" t="s">
        <v>27</v>
      </c>
      <c r="J95" s="284" t="s">
        <v>172</v>
      </c>
      <c r="K95" s="312"/>
      <c r="L95" s="313"/>
      <c r="M95" s="314"/>
      <c r="N95" s="312"/>
      <c r="O95" s="35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s="13" customFormat="1" ht="45" customHeight="1" x14ac:dyDescent="0.25">
      <c r="A96" s="954"/>
      <c r="B96" s="970"/>
      <c r="C96" s="957"/>
      <c r="D96" s="304"/>
      <c r="E96" s="304"/>
      <c r="F96" s="315">
        <f t="shared" si="16"/>
        <v>46015</v>
      </c>
      <c r="G96" s="306" t="s">
        <v>65</v>
      </c>
      <c r="H96" s="307" t="s">
        <v>27</v>
      </c>
      <c r="I96" s="308" t="s">
        <v>27</v>
      </c>
      <c r="J96" s="284" t="s">
        <v>172</v>
      </c>
      <c r="K96" s="312"/>
      <c r="L96" s="313"/>
      <c r="M96" s="314"/>
      <c r="N96" s="312"/>
      <c r="O96" s="35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s="13" customFormat="1" ht="45" customHeight="1" x14ac:dyDescent="0.25">
      <c r="A97" s="954"/>
      <c r="B97" s="970"/>
      <c r="C97" s="957"/>
      <c r="D97" s="304"/>
      <c r="E97" s="304"/>
      <c r="F97" s="315">
        <f t="shared" si="16"/>
        <v>46016</v>
      </c>
      <c r="G97" s="306" t="s">
        <v>68</v>
      </c>
      <c r="H97" s="307" t="s">
        <v>27</v>
      </c>
      <c r="I97" s="308" t="s">
        <v>27</v>
      </c>
      <c r="J97" s="284" t="s">
        <v>172</v>
      </c>
      <c r="K97" s="312"/>
      <c r="L97" s="313"/>
      <c r="M97" s="314"/>
      <c r="N97" s="312"/>
      <c r="O97" s="35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s="13" customFormat="1" ht="45" customHeight="1" x14ac:dyDescent="0.25">
      <c r="A98" s="954"/>
      <c r="B98" s="970"/>
      <c r="C98" s="957"/>
      <c r="D98" s="304"/>
      <c r="E98" s="304"/>
      <c r="F98" s="315">
        <f t="shared" si="16"/>
        <v>46017</v>
      </c>
      <c r="G98" s="306" t="s">
        <v>51</v>
      </c>
      <c r="H98" s="307" t="s">
        <v>27</v>
      </c>
      <c r="I98" s="308" t="s">
        <v>27</v>
      </c>
      <c r="J98" s="284" t="s">
        <v>172</v>
      </c>
      <c r="K98" s="312"/>
      <c r="L98" s="313"/>
      <c r="M98" s="314"/>
      <c r="N98" s="312"/>
      <c r="O98" s="35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s="13" customFormat="1" ht="45" customHeight="1" x14ac:dyDescent="0.25">
      <c r="A99" s="954"/>
      <c r="B99" s="970"/>
      <c r="C99" s="957"/>
      <c r="D99" s="304"/>
      <c r="E99" s="304"/>
      <c r="F99" s="315">
        <f t="shared" si="16"/>
        <v>46018</v>
      </c>
      <c r="G99" s="306" t="s">
        <v>53</v>
      </c>
      <c r="H99" s="307" t="s">
        <v>27</v>
      </c>
      <c r="I99" s="308" t="s">
        <v>27</v>
      </c>
      <c r="J99" s="284" t="s">
        <v>172</v>
      </c>
      <c r="K99" s="312"/>
      <c r="L99" s="313"/>
      <c r="M99" s="314"/>
      <c r="N99" s="312"/>
      <c r="O99" s="35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s="13" customFormat="1" ht="45" customHeight="1" x14ac:dyDescent="0.25">
      <c r="A100" s="954"/>
      <c r="B100" s="970"/>
      <c r="C100" s="957"/>
      <c r="D100" s="304"/>
      <c r="E100" s="304"/>
      <c r="F100" s="315">
        <f t="shared" si="16"/>
        <v>46019</v>
      </c>
      <c r="G100" s="306" t="s">
        <v>54</v>
      </c>
      <c r="H100" s="316" t="s">
        <v>27</v>
      </c>
      <c r="I100" s="308" t="s">
        <v>27</v>
      </c>
      <c r="J100" s="160" t="s">
        <v>172</v>
      </c>
      <c r="K100" s="312"/>
      <c r="L100" s="313"/>
      <c r="M100" s="314"/>
      <c r="N100" s="312"/>
      <c r="O100" s="35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s="13" customFormat="1" ht="45" customHeight="1" x14ac:dyDescent="0.25">
      <c r="A101" s="954"/>
      <c r="B101" s="970"/>
      <c r="C101" s="982">
        <v>15</v>
      </c>
      <c r="D101" s="304"/>
      <c r="E101" s="304"/>
      <c r="F101" s="315">
        <f t="shared" si="16"/>
        <v>46020</v>
      </c>
      <c r="G101" s="306" t="s">
        <v>34</v>
      </c>
      <c r="H101" s="316" t="s">
        <v>27</v>
      </c>
      <c r="I101" s="308" t="s">
        <v>27</v>
      </c>
      <c r="J101" s="160" t="s">
        <v>172</v>
      </c>
      <c r="K101" s="312"/>
      <c r="L101" s="313"/>
      <c r="M101" s="314"/>
      <c r="N101" s="312"/>
      <c r="O101" s="35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s="13" customFormat="1" ht="45" customHeight="1" x14ac:dyDescent="0.25">
      <c r="A102" s="954"/>
      <c r="B102" s="970"/>
      <c r="C102" s="983"/>
      <c r="D102" s="304"/>
      <c r="E102" s="304"/>
      <c r="F102" s="315">
        <f t="shared" si="16"/>
        <v>46021</v>
      </c>
      <c r="G102" s="306" t="s">
        <v>60</v>
      </c>
      <c r="H102" s="316" t="s">
        <v>27</v>
      </c>
      <c r="I102" s="308" t="s">
        <v>27</v>
      </c>
      <c r="J102" s="160" t="s">
        <v>172</v>
      </c>
      <c r="K102" s="312"/>
      <c r="L102" s="313"/>
      <c r="M102" s="314"/>
      <c r="N102" s="312"/>
      <c r="O102" s="35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s="13" customFormat="1" ht="45" customHeight="1" x14ac:dyDescent="0.25">
      <c r="A103" s="954"/>
      <c r="B103" s="970"/>
      <c r="C103" s="983"/>
      <c r="D103" s="304"/>
      <c r="E103" s="304"/>
      <c r="F103" s="317">
        <f t="shared" si="16"/>
        <v>46022</v>
      </c>
      <c r="G103" s="306" t="s">
        <v>60</v>
      </c>
      <c r="H103" s="318" t="s">
        <v>27</v>
      </c>
      <c r="I103" s="319" t="s">
        <v>27</v>
      </c>
      <c r="J103" s="160" t="s">
        <v>172</v>
      </c>
      <c r="K103" s="312"/>
      <c r="L103" s="313"/>
      <c r="M103" s="314"/>
      <c r="N103" s="312"/>
      <c r="O103" s="35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s="13" customFormat="1" ht="45" customHeight="1" x14ac:dyDescent="0.25">
      <c r="A104" s="954"/>
      <c r="B104" s="970"/>
      <c r="C104" s="983"/>
      <c r="D104" s="304"/>
      <c r="E104" s="304"/>
      <c r="F104" s="320">
        <f t="shared" si="16"/>
        <v>46023</v>
      </c>
      <c r="G104" s="306" t="s">
        <v>68</v>
      </c>
      <c r="H104" s="318" t="s">
        <v>27</v>
      </c>
      <c r="I104" s="319" t="s">
        <v>27</v>
      </c>
      <c r="J104" s="160" t="s">
        <v>172</v>
      </c>
      <c r="K104" s="312"/>
      <c r="L104" s="313"/>
      <c r="M104" s="314"/>
      <c r="N104" s="312"/>
      <c r="O104" s="35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s="13" customFormat="1" ht="45" customHeight="1" x14ac:dyDescent="0.25">
      <c r="A105" s="954"/>
      <c r="B105" s="970"/>
      <c r="C105" s="983"/>
      <c r="D105" s="304"/>
      <c r="E105" s="304"/>
      <c r="F105" s="321">
        <f t="shared" si="16"/>
        <v>46024</v>
      </c>
      <c r="G105" s="306" t="s">
        <v>51</v>
      </c>
      <c r="H105" s="318" t="s">
        <v>27</v>
      </c>
      <c r="I105" s="319" t="s">
        <v>27</v>
      </c>
      <c r="J105" s="160" t="s">
        <v>172</v>
      </c>
      <c r="K105" s="309"/>
      <c r="L105" s="309"/>
      <c r="M105" s="310"/>
      <c r="N105" s="309"/>
      <c r="O105" s="41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s="13" customFormat="1" ht="45" customHeight="1" x14ac:dyDescent="0.25">
      <c r="A106" s="954"/>
      <c r="B106" s="970"/>
      <c r="C106" s="983"/>
      <c r="D106" s="304"/>
      <c r="E106" s="304"/>
      <c r="F106" s="321">
        <f t="shared" si="16"/>
        <v>46025</v>
      </c>
      <c r="G106" s="306" t="s">
        <v>53</v>
      </c>
      <c r="H106" s="318" t="s">
        <v>27</v>
      </c>
      <c r="I106" s="319" t="s">
        <v>27</v>
      </c>
      <c r="J106" s="160" t="s">
        <v>172</v>
      </c>
      <c r="K106" s="309"/>
      <c r="L106" s="309"/>
      <c r="M106" s="310"/>
      <c r="N106" s="309"/>
      <c r="O106" s="41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s="13" customFormat="1" ht="45" customHeight="1" thickBot="1" x14ac:dyDescent="0.3">
      <c r="A107" s="954"/>
      <c r="B107" s="970"/>
      <c r="C107" s="983"/>
      <c r="D107" s="304"/>
      <c r="E107" s="304"/>
      <c r="F107" s="321">
        <f t="shared" si="16"/>
        <v>46026</v>
      </c>
      <c r="G107" s="306" t="s">
        <v>54</v>
      </c>
      <c r="H107" s="322" t="s">
        <v>27</v>
      </c>
      <c r="I107" s="323" t="s">
        <v>27</v>
      </c>
      <c r="J107" s="324" t="s">
        <v>173</v>
      </c>
      <c r="K107" s="309"/>
      <c r="L107" s="309"/>
      <c r="M107" s="310"/>
      <c r="N107" s="309"/>
      <c r="O107" s="41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s="13" customFormat="1" ht="45" customHeight="1" x14ac:dyDescent="0.25">
      <c r="A108" s="954"/>
      <c r="B108" s="970"/>
      <c r="C108" s="983"/>
      <c r="D108" s="304"/>
      <c r="E108" s="304"/>
      <c r="F108" s="321">
        <f t="shared" si="16"/>
        <v>46027</v>
      </c>
      <c r="G108" s="672" t="s">
        <v>34</v>
      </c>
      <c r="H108" s="318" t="s">
        <v>27</v>
      </c>
      <c r="I108" s="319" t="s">
        <v>27</v>
      </c>
      <c r="J108" s="160" t="s">
        <v>172</v>
      </c>
      <c r="K108" s="309"/>
      <c r="L108" s="309"/>
      <c r="M108" s="310"/>
      <c r="N108" s="309"/>
      <c r="O108" s="41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s="13" customFormat="1" ht="45" customHeight="1" thickBot="1" x14ac:dyDescent="0.3">
      <c r="A109" s="954"/>
      <c r="B109" s="970"/>
      <c r="C109" s="983"/>
      <c r="D109" s="876"/>
      <c r="E109" s="877"/>
      <c r="F109" s="878">
        <v>46028</v>
      </c>
      <c r="G109" s="879" t="s">
        <v>60</v>
      </c>
      <c r="H109" s="880" t="s">
        <v>27</v>
      </c>
      <c r="I109" s="881" t="s">
        <v>27</v>
      </c>
      <c r="J109" s="325" t="s">
        <v>174</v>
      </c>
      <c r="K109" s="882"/>
      <c r="L109" s="882"/>
      <c r="M109" s="883"/>
      <c r="N109" s="882"/>
      <c r="O109" s="41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s="13" customFormat="1" ht="45" customHeight="1" x14ac:dyDescent="0.25">
      <c r="A110" s="953" t="s">
        <v>175</v>
      </c>
      <c r="B110" s="987" t="s">
        <v>176</v>
      </c>
      <c r="C110" s="956">
        <v>16</v>
      </c>
      <c r="D110" s="121"/>
      <c r="E110" s="180"/>
      <c r="F110" s="326">
        <v>46029</v>
      </c>
      <c r="G110" s="327" t="str">
        <f t="shared" ref="G110:G119" si="17">IF(WEEKDAY(F110)=2,"L",IF(WEEKDAY(F110)=3,"M",IF(WEEKDAY(F110)=4,"X",IF(WEEKDAY(F110)=5,"J",IF(WEEKDAY(F110)=6,"V",IF(WEEKDAY(F110)=7,"S","D"))))))</f>
        <v>X</v>
      </c>
      <c r="H110" s="107" t="s">
        <v>18</v>
      </c>
      <c r="I110" s="107">
        <v>0.83333333333333337</v>
      </c>
      <c r="J110" s="328" t="s">
        <v>61</v>
      </c>
      <c r="K110" s="329" t="s">
        <v>177</v>
      </c>
      <c r="L110" s="330">
        <f>IF(H110="–",,I110-H110)</f>
        <v>0.16666666666666674</v>
      </c>
      <c r="M110" s="331">
        <f>L110</f>
        <v>0.16666666666666674</v>
      </c>
      <c r="N110" s="106" t="s">
        <v>178</v>
      </c>
      <c r="O110" s="41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s="13" customFormat="1" ht="45" customHeight="1" x14ac:dyDescent="0.25">
      <c r="A111" s="954"/>
      <c r="B111" s="988"/>
      <c r="C111" s="957"/>
      <c r="D111" s="121"/>
      <c r="E111" s="180"/>
      <c r="F111" s="105">
        <f t="shared" ref="F111:F138" si="18">F110+1</f>
        <v>46030</v>
      </c>
      <c r="G111" s="106" t="str">
        <f t="shared" si="17"/>
        <v>J</v>
      </c>
      <c r="H111" s="107" t="s">
        <v>18</v>
      </c>
      <c r="I111" s="332" t="s">
        <v>98</v>
      </c>
      <c r="J111" s="328" t="s">
        <v>61</v>
      </c>
      <c r="K111" s="333" t="s">
        <v>177</v>
      </c>
      <c r="L111" s="334">
        <f t="shared" ref="L111:L117" si="19">IF(H111="–",,I111-H111)</f>
        <v>0.125</v>
      </c>
      <c r="M111" s="335">
        <f t="shared" ref="M111:M112" si="20">L111+M110</f>
        <v>0.29166666666666674</v>
      </c>
      <c r="N111" s="336" t="s">
        <v>179</v>
      </c>
      <c r="O111" s="19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s="13" customFormat="1" ht="45" customHeight="1" x14ac:dyDescent="0.25">
      <c r="A112" s="954"/>
      <c r="B112" s="988"/>
      <c r="C112" s="957"/>
      <c r="D112" s="104"/>
      <c r="E112" s="337"/>
      <c r="F112" s="113">
        <f t="shared" si="18"/>
        <v>46031</v>
      </c>
      <c r="G112" s="126" t="str">
        <f t="shared" si="17"/>
        <v>V</v>
      </c>
      <c r="H112" s="107">
        <v>0.66666666666666663</v>
      </c>
      <c r="I112" s="108">
        <v>0.79166666666666663</v>
      </c>
      <c r="J112" s="328" t="s">
        <v>61</v>
      </c>
      <c r="K112" s="884" t="s">
        <v>177</v>
      </c>
      <c r="L112" s="345">
        <f t="shared" si="19"/>
        <v>0.125</v>
      </c>
      <c r="M112" s="346">
        <f t="shared" si="20"/>
        <v>0.41666666666666674</v>
      </c>
      <c r="N112" s="885" t="s">
        <v>180</v>
      </c>
      <c r="O112" s="19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s="13" customFormat="1" ht="45" customHeight="1" x14ac:dyDescent="0.25">
      <c r="A113" s="954"/>
      <c r="B113" s="988"/>
      <c r="C113" s="957"/>
      <c r="D113" s="121" t="s">
        <v>181</v>
      </c>
      <c r="E113" s="337" t="s">
        <v>182</v>
      </c>
      <c r="F113" s="343">
        <v>46032</v>
      </c>
      <c r="G113" s="344" t="str">
        <f>IF(WEEKDAY(F113)=2,"L",IF(WEEKDAY(F113)=3,"M",IF(WEEKDAY(F113)=4,"X",IF(WEEKDAY(F113)=5,"J",IF(WEEKDAY(F113)=6,"V",IF(WEEKDAY(F113)=7,"S","D"))))))</f>
        <v>S</v>
      </c>
      <c r="H113" s="184" t="s">
        <v>27</v>
      </c>
      <c r="I113" s="184" t="s">
        <v>27</v>
      </c>
      <c r="J113" s="544"/>
      <c r="K113" s="533"/>
      <c r="L113" s="533"/>
      <c r="M113" s="533"/>
      <c r="N113" s="533"/>
      <c r="O113" s="19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s="13" customFormat="1" ht="45" customHeight="1" x14ac:dyDescent="0.25">
      <c r="A114" s="954"/>
      <c r="B114" s="988"/>
      <c r="C114" s="957"/>
      <c r="D114" s="104" t="s">
        <v>183</v>
      </c>
      <c r="E114" s="337" t="s">
        <v>184</v>
      </c>
      <c r="F114" s="347">
        <f>F113+1</f>
        <v>46033</v>
      </c>
      <c r="G114" s="348" t="str">
        <f>IF(WEEKDAY(F114)=2,"L",IF(WEEKDAY(F114)=3,"M",IF(WEEKDAY(F114)=4,"X",IF(WEEKDAY(F114)=5,"J",IF(WEEKDAY(F114)=6,"V",IF(WEEKDAY(F114)=7,"S","D"))))))</f>
        <v>D</v>
      </c>
      <c r="H114" s="184" t="s">
        <v>27</v>
      </c>
      <c r="I114" s="184" t="s">
        <v>27</v>
      </c>
      <c r="J114" s="673"/>
      <c r="K114" s="886"/>
      <c r="L114" s="887"/>
      <c r="M114" s="888"/>
      <c r="N114" s="886"/>
      <c r="O114" s="88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s="13" customFormat="1" ht="45" customHeight="1" x14ac:dyDescent="0.25">
      <c r="A115" s="954"/>
      <c r="B115" s="988"/>
      <c r="C115" s="957"/>
      <c r="D115" s="121"/>
      <c r="E115" s="180"/>
      <c r="F115" s="338">
        <v>46034</v>
      </c>
      <c r="G115" s="339" t="s">
        <v>34</v>
      </c>
      <c r="H115" s="340" t="s">
        <v>18</v>
      </c>
      <c r="I115" s="340">
        <v>0.79166666666666663</v>
      </c>
      <c r="J115" s="341" t="s">
        <v>19</v>
      </c>
      <c r="K115" s="884" t="s">
        <v>279</v>
      </c>
      <c r="L115" s="334">
        <f>IF(H115="–",,I115-H115)</f>
        <v>0.125</v>
      </c>
      <c r="M115" s="335">
        <f>L115+M112</f>
        <v>0.54166666666666674</v>
      </c>
      <c r="N115" s="342" t="s">
        <v>185</v>
      </c>
      <c r="O115" s="19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s="13" customFormat="1" ht="45" customHeight="1" x14ac:dyDescent="0.25">
      <c r="A116" s="954"/>
      <c r="B116" s="988"/>
      <c r="C116" s="957"/>
      <c r="D116" s="121"/>
      <c r="E116" s="180"/>
      <c r="F116" s="349">
        <v>46035</v>
      </c>
      <c r="G116" s="350" t="s">
        <v>60</v>
      </c>
      <c r="H116" s="351">
        <v>0.66666666666666663</v>
      </c>
      <c r="I116" s="351">
        <v>0.83333333333333337</v>
      </c>
      <c r="J116" s="913" t="s">
        <v>19</v>
      </c>
      <c r="K116" s="918" t="s">
        <v>186</v>
      </c>
      <c r="L116" s="352">
        <v>0.16666666666666666</v>
      </c>
      <c r="M116" s="353">
        <f>L116+M115</f>
        <v>0.70833333333333337</v>
      </c>
      <c r="N116" s="120" t="s">
        <v>187</v>
      </c>
      <c r="O116" s="41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s="13" customFormat="1" ht="45" customHeight="1" thickBot="1" x14ac:dyDescent="0.3">
      <c r="A117" s="954"/>
      <c r="B117" s="988"/>
      <c r="C117" s="958">
        <v>17</v>
      </c>
      <c r="D117" s="354"/>
      <c r="E117" s="186"/>
      <c r="F117" s="355">
        <f t="shared" si="18"/>
        <v>46036</v>
      </c>
      <c r="G117" s="356" t="s">
        <v>65</v>
      </c>
      <c r="H117" s="357" t="s">
        <v>18</v>
      </c>
      <c r="I117" s="358" t="s">
        <v>104</v>
      </c>
      <c r="J117" s="504" t="s">
        <v>19</v>
      </c>
      <c r="K117" s="359" t="s">
        <v>279</v>
      </c>
      <c r="L117" s="360">
        <f t="shared" si="19"/>
        <v>0.16666666666666674</v>
      </c>
      <c r="M117" s="361">
        <f>L117+M116</f>
        <v>0.87500000000000011</v>
      </c>
      <c r="N117" s="362" t="s">
        <v>188</v>
      </c>
      <c r="O117" s="41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s="13" customFormat="1" ht="48.75" customHeight="1" x14ac:dyDescent="0.25">
      <c r="A118" s="954"/>
      <c r="B118" s="988"/>
      <c r="C118" s="957"/>
      <c r="D118" s="194"/>
      <c r="E118" s="168"/>
      <c r="F118" s="363">
        <f t="shared" si="18"/>
        <v>46037</v>
      </c>
      <c r="G118" s="364" t="s">
        <v>68</v>
      </c>
      <c r="H118" s="131" t="s">
        <v>18</v>
      </c>
      <c r="I118" s="365" t="s">
        <v>104</v>
      </c>
      <c r="J118" s="366" t="s">
        <v>189</v>
      </c>
      <c r="K118" s="367" t="s">
        <v>190</v>
      </c>
      <c r="L118" s="131">
        <f>IF(H118="–",,I118-H118)</f>
        <v>0.16666666666666674</v>
      </c>
      <c r="M118" s="368">
        <f>L118</f>
        <v>0.16666666666666674</v>
      </c>
      <c r="N118" s="369" t="s">
        <v>191</v>
      </c>
      <c r="O118" s="19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s="13" customFormat="1" ht="54" customHeight="1" x14ac:dyDescent="0.25">
      <c r="A119" s="954"/>
      <c r="B119" s="988"/>
      <c r="C119" s="957"/>
      <c r="D119" s="194"/>
      <c r="E119" s="168"/>
      <c r="F119" s="195">
        <f t="shared" si="18"/>
        <v>46038</v>
      </c>
      <c r="G119" s="370" t="str">
        <f t="shared" si="17"/>
        <v>V</v>
      </c>
      <c r="H119" s="131"/>
      <c r="I119" s="131"/>
      <c r="J119" s="366"/>
      <c r="K119" s="371"/>
      <c r="L119" s="372"/>
      <c r="M119" s="297"/>
      <c r="N119" s="130"/>
      <c r="O119" s="26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s="13" customFormat="1" ht="60" customHeight="1" x14ac:dyDescent="0.25">
      <c r="A120" s="954"/>
      <c r="B120" s="988"/>
      <c r="C120" s="957"/>
      <c r="D120" s="194" t="s">
        <v>192</v>
      </c>
      <c r="E120" s="168"/>
      <c r="F120" s="374">
        <v>46039</v>
      </c>
      <c r="G120" s="140" t="str">
        <f>IF(WEEKDAY(F120)=2,"L",IF(WEEKDAY(F120)=3,"M",IF(WEEKDAY(F120)=4,"X",IF(WEEKDAY(F120)=5,"J",IF(WEEKDAY(F120)=6,"V",IF(WEEKDAY(F120)=7,"S","D"))))))</f>
        <v>S</v>
      </c>
      <c r="H120" s="166" t="s">
        <v>27</v>
      </c>
      <c r="I120" s="166" t="s">
        <v>27</v>
      </c>
      <c r="J120" s="751"/>
      <c r="K120" s="373"/>
      <c r="L120" s="289"/>
      <c r="M120" s="297"/>
      <c r="N120" s="164"/>
      <c r="O120" s="26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s="13" customFormat="1" ht="44.25" customHeight="1" x14ac:dyDescent="0.25">
      <c r="A121" s="954"/>
      <c r="B121" s="988"/>
      <c r="C121" s="957"/>
      <c r="D121" s="194" t="s">
        <v>183</v>
      </c>
      <c r="E121" s="168" t="s">
        <v>176</v>
      </c>
      <c r="F121" s="376">
        <f>F120+1</f>
        <v>46040</v>
      </c>
      <c r="G121" s="377" t="str">
        <f>IF(WEEKDAY(F121)=2,"L",IF(WEEKDAY(F121)=3,"M",IF(WEEKDAY(F121)=4,"X",IF(WEEKDAY(F121)=5,"J",IF(WEEKDAY(F121)=6,"V",IF(WEEKDAY(F121)=7,"S","D"))))))</f>
        <v>D</v>
      </c>
      <c r="H121" s="166" t="s">
        <v>27</v>
      </c>
      <c r="I121" s="166" t="s">
        <v>27</v>
      </c>
      <c r="J121" s="752"/>
      <c r="K121" s="375"/>
      <c r="L121" s="142"/>
      <c r="M121" s="162"/>
      <c r="N121" s="167"/>
      <c r="O121" s="26"/>
      <c r="P121" s="89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s="13" customFormat="1" ht="45" customHeight="1" x14ac:dyDescent="0.25">
      <c r="A122" s="954"/>
      <c r="B122" s="988"/>
      <c r="C122" s="959"/>
      <c r="D122" s="163"/>
      <c r="E122" s="163"/>
      <c r="F122" s="157">
        <v>46041</v>
      </c>
      <c r="G122" s="370" t="s">
        <v>34</v>
      </c>
      <c r="H122" s="131" t="s">
        <v>18</v>
      </c>
      <c r="I122" s="131">
        <v>0.83333333333333337</v>
      </c>
      <c r="J122" s="366" t="s">
        <v>189</v>
      </c>
      <c r="K122" s="371" t="s">
        <v>193</v>
      </c>
      <c r="L122" s="372">
        <f t="shared" ref="L122:L123" si="21">IF(H122="–",,I122-H122)</f>
        <v>0.16666666666666674</v>
      </c>
      <c r="M122" s="297">
        <v>0.33333333333333331</v>
      </c>
      <c r="N122" s="130" t="s">
        <v>194</v>
      </c>
      <c r="O122" s="15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s="13" customFormat="1" ht="45" customHeight="1" x14ac:dyDescent="0.25">
      <c r="A123" s="954"/>
      <c r="B123" s="988"/>
      <c r="C123" s="959"/>
      <c r="D123" s="163"/>
      <c r="E123" s="163"/>
      <c r="F123" s="157">
        <v>46042</v>
      </c>
      <c r="G123" s="674" t="s">
        <v>60</v>
      </c>
      <c r="H123" s="372" t="s">
        <v>18</v>
      </c>
      <c r="I123" s="147">
        <v>0.83333333333333337</v>
      </c>
      <c r="J123" s="366" t="s">
        <v>189</v>
      </c>
      <c r="K123" s="373" t="s">
        <v>190</v>
      </c>
      <c r="L123" s="289">
        <f t="shared" si="21"/>
        <v>0.16666666666666674</v>
      </c>
      <c r="M123" s="297">
        <f t="shared" ref="M123" si="22">L123+M122</f>
        <v>0.5</v>
      </c>
      <c r="N123" s="164" t="s">
        <v>195</v>
      </c>
      <c r="O123" s="15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s="13" customFormat="1" ht="63" customHeight="1" x14ac:dyDescent="0.25">
      <c r="A124" s="954"/>
      <c r="B124" s="988"/>
      <c r="C124" s="960"/>
      <c r="D124" s="378"/>
      <c r="E124" s="378"/>
      <c r="F124" s="379">
        <v>46043</v>
      </c>
      <c r="G124" s="380" t="s">
        <v>65</v>
      </c>
      <c r="H124" s="381">
        <v>0.66666666666666663</v>
      </c>
      <c r="I124" s="381">
        <v>0.79166666666666663</v>
      </c>
      <c r="J124" s="366" t="s">
        <v>189</v>
      </c>
      <c r="K124" s="382" t="s">
        <v>196</v>
      </c>
      <c r="L124" s="142">
        <v>0.125</v>
      </c>
      <c r="M124" s="162">
        <v>0.625</v>
      </c>
      <c r="N124" s="159" t="s">
        <v>197</v>
      </c>
      <c r="O124" s="41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s="13" customFormat="1" ht="60.75" customHeight="1" x14ac:dyDescent="0.25">
      <c r="A125" s="954"/>
      <c r="B125" s="988"/>
      <c r="C125" s="961">
        <v>18</v>
      </c>
      <c r="D125" s="293"/>
      <c r="E125" s="293"/>
      <c r="F125" s="383">
        <f t="shared" si="18"/>
        <v>46044</v>
      </c>
      <c r="G125" s="384" t="s">
        <v>68</v>
      </c>
      <c r="H125" s="554" t="s">
        <v>18</v>
      </c>
      <c r="I125" s="554" t="s">
        <v>98</v>
      </c>
      <c r="J125" s="366" t="s">
        <v>189</v>
      </c>
      <c r="K125" s="137" t="s">
        <v>198</v>
      </c>
      <c r="L125" s="554">
        <f t="shared" ref="L125" si="23">IF(H125="–",,I125-H125)</f>
        <v>0.125</v>
      </c>
      <c r="M125" s="138">
        <v>0.75</v>
      </c>
      <c r="N125" s="139" t="s">
        <v>199</v>
      </c>
      <c r="O125" s="41"/>
      <c r="P125" s="89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s="13" customFormat="1" ht="45" customHeight="1" x14ac:dyDescent="0.25">
      <c r="A126" s="954"/>
      <c r="B126" s="988"/>
      <c r="C126" s="959"/>
      <c r="D126" s="898"/>
      <c r="E126" s="898"/>
      <c r="F126" s="236">
        <f t="shared" si="18"/>
        <v>46045</v>
      </c>
      <c r="G126" s="237" t="s">
        <v>51</v>
      </c>
      <c r="H126" s="556"/>
      <c r="I126" s="556"/>
      <c r="J126" s="556"/>
      <c r="K126" s="556"/>
      <c r="L126" s="556"/>
      <c r="M126" s="556"/>
      <c r="N126" s="556"/>
      <c r="O126" s="15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s="13" customFormat="1" ht="50.25" customHeight="1" x14ac:dyDescent="0.25">
      <c r="A127" s="954"/>
      <c r="B127" s="988"/>
      <c r="C127" s="957"/>
      <c r="D127" s="644"/>
      <c r="E127" s="891"/>
      <c r="F127" s="896">
        <v>46046</v>
      </c>
      <c r="G127" s="897" t="str">
        <f>IF(WEEKDAY(F127)=2,"L",IF(WEEKDAY(F127)=3,"M",IF(WEEKDAY(F127)=4,"X",IF(WEEKDAY(F127)=5,"J",IF(WEEKDAY(F127)=6,"V",IF(WEEKDAY(F127)=7,"S","D"))))))</f>
        <v>S</v>
      </c>
      <c r="H127" s="292" t="s">
        <v>27</v>
      </c>
      <c r="I127" s="292" t="s">
        <v>27</v>
      </c>
      <c r="J127" s="895"/>
      <c r="K127" s="822"/>
      <c r="L127" s="822"/>
      <c r="M127" s="822"/>
      <c r="N127" s="822"/>
      <c r="O127" s="15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s="13" customFormat="1" ht="45" customHeight="1" x14ac:dyDescent="0.25">
      <c r="A128" s="954"/>
      <c r="B128" s="988"/>
      <c r="C128" s="957"/>
      <c r="D128" s="644"/>
      <c r="E128" s="891"/>
      <c r="F128" s="676">
        <v>46047</v>
      </c>
      <c r="G128" s="677" t="str">
        <f>IF(WEEKDAY(F128)=2,"L",IF(WEEKDAY(F128)=3,"M",IF(WEEKDAY(F128)=4,"X",IF(WEEKDAY(F128)=5,"J",IF(WEEKDAY(F128)=6,"V",IF(WEEKDAY(F128)=7,"S","D"))))))</f>
        <v>D</v>
      </c>
      <c r="H128" s="166" t="s">
        <v>27</v>
      </c>
      <c r="I128" s="166" t="s">
        <v>27</v>
      </c>
      <c r="J128" s="558"/>
      <c r="K128" s="556"/>
      <c r="L128" s="556"/>
      <c r="M128" s="556"/>
      <c r="N128" s="556"/>
      <c r="O128" s="19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s="13" customFormat="1" ht="60" customHeight="1" thickBot="1" x14ac:dyDescent="0.3">
      <c r="A129" s="954"/>
      <c r="B129" s="988"/>
      <c r="C129" s="957"/>
      <c r="D129" s="517"/>
      <c r="E129" s="899"/>
      <c r="F129" s="900">
        <v>46048</v>
      </c>
      <c r="G129" s="901" t="s">
        <v>34</v>
      </c>
      <c r="H129" s="902" t="s">
        <v>18</v>
      </c>
      <c r="I129" s="902" t="s">
        <v>104</v>
      </c>
      <c r="J129" s="946" t="s">
        <v>189</v>
      </c>
      <c r="K129" s="903" t="s">
        <v>200</v>
      </c>
      <c r="L129" s="902">
        <f>IF(H129="–",,I129-H129)</f>
        <v>0.16666666666666674</v>
      </c>
      <c r="M129" s="904">
        <f>L129+M125</f>
        <v>0.91666666666666674</v>
      </c>
      <c r="N129" s="801" t="s">
        <v>201</v>
      </c>
      <c r="O129" s="19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s="13" customFormat="1" ht="54.75" customHeight="1" x14ac:dyDescent="0.25">
      <c r="A130" s="954"/>
      <c r="B130" s="988"/>
      <c r="C130" s="959"/>
      <c r="D130" s="889" t="s">
        <v>202</v>
      </c>
      <c r="E130" s="180" t="s">
        <v>64</v>
      </c>
      <c r="F130" s="944">
        <v>46049</v>
      </c>
      <c r="G130" s="945" t="s">
        <v>60</v>
      </c>
      <c r="H130" s="110" t="s">
        <v>18</v>
      </c>
      <c r="I130" s="107" t="s">
        <v>104</v>
      </c>
      <c r="J130" s="947" t="s">
        <v>203</v>
      </c>
      <c r="K130" s="679" t="s">
        <v>204</v>
      </c>
      <c r="L130" s="107">
        <f>IF(H130="–",,I130-H130)</f>
        <v>0.16666666666666674</v>
      </c>
      <c r="M130" s="111">
        <f>L130</f>
        <v>0.16666666666666674</v>
      </c>
      <c r="N130" s="385" t="s">
        <v>205</v>
      </c>
      <c r="O130" s="15"/>
      <c r="W130" s="12"/>
      <c r="X130" s="12"/>
      <c r="Y130" s="12"/>
      <c r="Z130" s="12"/>
      <c r="AA130" s="12"/>
    </row>
    <row r="131" spans="1:27" s="13" customFormat="1" ht="63" customHeight="1" thickBot="1" x14ac:dyDescent="0.3">
      <c r="A131" s="954"/>
      <c r="B131" s="988"/>
      <c r="C131" s="959"/>
      <c r="D131" s="496" t="s">
        <v>206</v>
      </c>
      <c r="E131" s="386"/>
      <c r="F131" s="893">
        <v>46050</v>
      </c>
      <c r="G131" s="894" t="s">
        <v>65</v>
      </c>
      <c r="H131" s="568" t="s">
        <v>18</v>
      </c>
      <c r="I131" s="127">
        <v>0.85416666666666663</v>
      </c>
      <c r="J131" s="948" t="s">
        <v>203</v>
      </c>
      <c r="K131" s="388" t="s">
        <v>207</v>
      </c>
      <c r="L131" s="127">
        <f>IF(H131="–",,I131-H131)</f>
        <v>0.1875</v>
      </c>
      <c r="M131" s="128">
        <f>L131+M130</f>
        <v>0.35416666666666674</v>
      </c>
      <c r="N131" s="387" t="s">
        <v>208</v>
      </c>
      <c r="O131" s="15"/>
      <c r="W131" s="12"/>
      <c r="X131" s="12"/>
      <c r="Y131" s="12"/>
      <c r="Z131" s="12"/>
      <c r="AA131" s="12"/>
    </row>
    <row r="132" spans="1:27" s="13" customFormat="1" ht="45" customHeight="1" x14ac:dyDescent="0.25">
      <c r="A132" s="954"/>
      <c r="B132" s="988"/>
      <c r="C132" s="959"/>
      <c r="D132" s="378"/>
      <c r="E132" s="890"/>
      <c r="F132" s="390">
        <v>46051</v>
      </c>
      <c r="G132" s="892" t="str">
        <f>IF(WEEKDAY(F132)=2,"L",IF(WEEKDAY(F132)=3,"M",IF(WEEKDAY(F132)=4,"X",IF(WEEKDAY(F132)=5,"J",IF(WEEKDAY(F132)=6,"V",IF(WEEKDAY(F132)=7,"S","D"))))))</f>
        <v>J</v>
      </c>
      <c r="H132" s="391">
        <v>0.66666666666666663</v>
      </c>
      <c r="I132" s="392">
        <v>0.83333333333333337</v>
      </c>
      <c r="J132" s="366" t="s">
        <v>209</v>
      </c>
      <c r="K132" s="393" t="s">
        <v>210</v>
      </c>
      <c r="L132" s="142">
        <v>0.16666666666666666</v>
      </c>
      <c r="M132" s="143">
        <f>L132</f>
        <v>0.16666666666666666</v>
      </c>
      <c r="N132" s="144" t="s">
        <v>211</v>
      </c>
      <c r="O132" s="15"/>
      <c r="W132" s="12"/>
      <c r="X132" s="12"/>
      <c r="Y132" s="12"/>
      <c r="Z132" s="12"/>
      <c r="AA132" s="12"/>
    </row>
    <row r="133" spans="1:27" s="13" customFormat="1" ht="45" customHeight="1" thickBot="1" x14ac:dyDescent="0.3">
      <c r="A133" s="954"/>
      <c r="B133" s="988"/>
      <c r="C133" s="959"/>
      <c r="D133" s="163" t="s">
        <v>212</v>
      </c>
      <c r="E133" s="488"/>
      <c r="F133" s="396">
        <f>F132+1</f>
        <v>46052</v>
      </c>
      <c r="G133" s="397" t="str">
        <f>IF(WEEKDAY(F133)=2,"L",IF(WEEKDAY(F133)=3,"M",IF(WEEKDAY(F133)=4,"X",IF(WEEKDAY(F133)=5,"J",IF(WEEKDAY(F133)=6,"V",IF(WEEKDAY(F133)=7,"S","D"))))))</f>
        <v>V</v>
      </c>
      <c r="H133" s="303" t="s">
        <v>18</v>
      </c>
      <c r="I133" s="303" t="s">
        <v>104</v>
      </c>
      <c r="J133" s="678" t="s">
        <v>209</v>
      </c>
      <c r="K133" s="675" t="s">
        <v>210</v>
      </c>
      <c r="L133" s="289">
        <f>IF(H133="–",,I133-H133)</f>
        <v>0.16666666666666674</v>
      </c>
      <c r="M133" s="680">
        <v>0.33333333333333331</v>
      </c>
      <c r="N133" s="135" t="s">
        <v>213</v>
      </c>
      <c r="O133" s="15"/>
      <c r="W133" s="12"/>
      <c r="X133" s="12"/>
      <c r="Y133" s="12"/>
      <c r="Z133" s="12"/>
      <c r="AA133" s="12"/>
    </row>
    <row r="134" spans="1:27" s="13" customFormat="1" ht="45" customHeight="1" thickBot="1" x14ac:dyDescent="0.3">
      <c r="A134" s="954"/>
      <c r="B134" s="988"/>
      <c r="C134" s="959"/>
      <c r="D134" s="389" t="s">
        <v>206</v>
      </c>
      <c r="E134" s="407" t="s">
        <v>214</v>
      </c>
      <c r="F134" s="408">
        <f t="shared" si="18"/>
        <v>46053</v>
      </c>
      <c r="G134" s="409" t="str">
        <f t="shared" ref="G134:G135" si="24">IF(WEEKDAY(F134)=2,"L",IF(WEEKDAY(F134)=3,"M",IF(WEEKDAY(F134)=4,"X",IF(WEEKDAY(F134)=5,"J",IF(WEEKDAY(F134)=6,"V",IF(WEEKDAY(F134)=7,"S","D"))))))</f>
        <v>S</v>
      </c>
      <c r="H134" s="410" t="s">
        <v>27</v>
      </c>
      <c r="I134" s="410" t="s">
        <v>27</v>
      </c>
      <c r="J134" s="558"/>
      <c r="K134" s="556"/>
      <c r="L134" s="556"/>
      <c r="M134" s="556"/>
      <c r="N134" s="556"/>
      <c r="O134" s="41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s="13" customFormat="1" ht="45" customHeight="1" thickBot="1" x14ac:dyDescent="0.3">
      <c r="A135" s="954"/>
      <c r="B135" s="988"/>
      <c r="C135" s="976">
        <v>19</v>
      </c>
      <c r="D135" s="394"/>
      <c r="E135" s="395"/>
      <c r="F135" s="411">
        <f t="shared" si="18"/>
        <v>46054</v>
      </c>
      <c r="G135" s="412" t="str">
        <f t="shared" si="24"/>
        <v>D</v>
      </c>
      <c r="H135" s="410" t="s">
        <v>27</v>
      </c>
      <c r="I135" s="410" t="s">
        <v>27</v>
      </c>
      <c r="J135" s="558"/>
      <c r="K135" s="556"/>
      <c r="L135" s="556"/>
      <c r="M135" s="556"/>
      <c r="N135" s="556"/>
      <c r="O135" s="35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s="13" customFormat="1" ht="45" customHeight="1" x14ac:dyDescent="0.25">
      <c r="A136" s="954"/>
      <c r="B136" s="988"/>
      <c r="C136" s="990"/>
      <c r="D136" s="495" t="s">
        <v>215</v>
      </c>
      <c r="E136" s="177" t="s">
        <v>30</v>
      </c>
      <c r="F136" s="398">
        <v>46055</v>
      </c>
      <c r="G136" s="399" t="s">
        <v>34</v>
      </c>
      <c r="H136" s="400" t="s">
        <v>18</v>
      </c>
      <c r="I136" s="400" t="s">
        <v>104</v>
      </c>
      <c r="J136" s="341" t="s">
        <v>19</v>
      </c>
      <c r="K136" s="329" t="s">
        <v>216</v>
      </c>
      <c r="L136" s="107">
        <f>IF(H136="–",,I136-H136)</f>
        <v>0.16666666666666674</v>
      </c>
      <c r="M136" s="111">
        <f>L136</f>
        <v>0.16666666666666674</v>
      </c>
      <c r="N136" s="106" t="s">
        <v>217</v>
      </c>
      <c r="O136" s="15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s="13" customFormat="1" ht="45" customHeight="1" thickBot="1" x14ac:dyDescent="0.3">
      <c r="A137" s="954"/>
      <c r="B137" s="988"/>
      <c r="C137" s="990"/>
      <c r="D137" s="496" t="s">
        <v>206</v>
      </c>
      <c r="E137" s="401"/>
      <c r="F137" s="402">
        <f t="shared" si="18"/>
        <v>46056</v>
      </c>
      <c r="G137" s="403" t="s">
        <v>60</v>
      </c>
      <c r="H137" s="480" t="s">
        <v>18</v>
      </c>
      <c r="I137" s="480" t="s">
        <v>104</v>
      </c>
      <c r="J137" s="481" t="s">
        <v>19</v>
      </c>
      <c r="K137" s="404" t="s">
        <v>186</v>
      </c>
      <c r="L137" s="358">
        <f t="shared" ref="L137" si="25">IF(H137="–",,I137-H137)</f>
        <v>0.16666666666666674</v>
      </c>
      <c r="M137" s="405">
        <f t="shared" ref="M137" si="26">L137+M136</f>
        <v>0.33333333333333348</v>
      </c>
      <c r="N137" s="406" t="s">
        <v>218</v>
      </c>
      <c r="O137" s="19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s="13" customFormat="1" ht="45" customHeight="1" thickBot="1" x14ac:dyDescent="0.3">
      <c r="A138" s="954"/>
      <c r="B138" s="988"/>
      <c r="C138" s="990"/>
      <c r="D138" s="497"/>
      <c r="E138" s="487"/>
      <c r="F138" s="363">
        <f t="shared" si="18"/>
        <v>46057</v>
      </c>
      <c r="G138" s="479" t="s">
        <v>65</v>
      </c>
      <c r="H138" s="536">
        <v>0.625</v>
      </c>
      <c r="I138" s="537">
        <v>0.75</v>
      </c>
      <c r="J138" s="538" t="s">
        <v>19</v>
      </c>
      <c r="K138" s="539" t="s">
        <v>134</v>
      </c>
      <c r="L138" s="259">
        <v>0.125</v>
      </c>
      <c r="M138" s="259">
        <v>0.125</v>
      </c>
      <c r="N138" s="906" t="s">
        <v>219</v>
      </c>
      <c r="O138" s="19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s="13" customFormat="1" ht="45" customHeight="1" x14ac:dyDescent="0.25">
      <c r="A139" s="954"/>
      <c r="B139" s="988"/>
      <c r="C139" s="990"/>
      <c r="D139" s="163" t="s">
        <v>220</v>
      </c>
      <c r="E139" s="487" t="s">
        <v>136</v>
      </c>
      <c r="F139" s="290">
        <v>46058</v>
      </c>
      <c r="G139" s="482" t="s">
        <v>68</v>
      </c>
      <c r="H139" s="540">
        <v>0.625</v>
      </c>
      <c r="I139" s="537">
        <v>0.75</v>
      </c>
      <c r="J139" s="538" t="s">
        <v>19</v>
      </c>
      <c r="K139" s="515" t="s">
        <v>134</v>
      </c>
      <c r="L139" s="392">
        <f>IF(H139="–",,I139-H139)</f>
        <v>0.125</v>
      </c>
      <c r="M139" s="542">
        <f>L139 + M138</f>
        <v>0.25</v>
      </c>
      <c r="N139" s="486" t="s">
        <v>221</v>
      </c>
      <c r="O139" s="15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s="13" customFormat="1" ht="45" customHeight="1" thickBot="1" x14ac:dyDescent="0.3">
      <c r="A140" s="954"/>
      <c r="B140" s="988"/>
      <c r="C140" s="990"/>
      <c r="D140" s="163" t="s">
        <v>206</v>
      </c>
      <c r="E140" s="488"/>
      <c r="F140" s="485">
        <f>F139+1</f>
        <v>46059</v>
      </c>
      <c r="G140" s="483" t="s">
        <v>51</v>
      </c>
      <c r="H140" s="541">
        <v>0.625</v>
      </c>
      <c r="I140" s="541">
        <v>0.75</v>
      </c>
      <c r="J140" s="538" t="s">
        <v>19</v>
      </c>
      <c r="K140" s="407" t="s">
        <v>134</v>
      </c>
      <c r="L140" s="748">
        <v>0.125</v>
      </c>
      <c r="M140" s="749">
        <f>L140+M139</f>
        <v>0.375</v>
      </c>
      <c r="N140" s="159" t="s">
        <v>222</v>
      </c>
      <c r="O140" s="15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s="13" customFormat="1" ht="45" customHeight="1" thickBot="1" x14ac:dyDescent="0.3">
      <c r="A141" s="955"/>
      <c r="B141" s="988"/>
      <c r="C141" s="990"/>
      <c r="D141" s="250"/>
      <c r="E141" s="488"/>
      <c r="F141" s="408">
        <v>46060</v>
      </c>
      <c r="G141" s="409" t="s">
        <v>53</v>
      </c>
      <c r="H141" s="410" t="s">
        <v>27</v>
      </c>
      <c r="I141" s="410" t="s">
        <v>27</v>
      </c>
      <c r="J141" s="558"/>
      <c r="K141" s="556"/>
      <c r="L141" s="556"/>
      <c r="M141" s="556"/>
      <c r="N141" s="556"/>
      <c r="O141" s="41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36.6" customHeight="1" thickBot="1" x14ac:dyDescent="0.3">
      <c r="B142" s="989"/>
      <c r="C142" s="991"/>
      <c r="D142" s="498"/>
      <c r="E142" s="484"/>
      <c r="F142" s="411">
        <f>F141+1</f>
        <v>46061</v>
      </c>
      <c r="G142" s="412" t="s">
        <v>54</v>
      </c>
      <c r="H142" s="410" t="s">
        <v>27</v>
      </c>
      <c r="I142" s="410" t="s">
        <v>27</v>
      </c>
      <c r="J142" s="727"/>
      <c r="K142" s="768"/>
      <c r="L142" s="768"/>
      <c r="M142" s="768"/>
      <c r="N142" s="768"/>
    </row>
    <row r="143" spans="1:27" x14ac:dyDescent="0.25">
      <c r="D143" s="413"/>
      <c r="E143" s="413"/>
      <c r="J143" s="413"/>
      <c r="K143" s="413"/>
      <c r="L143" s="413"/>
      <c r="M143" s="413"/>
      <c r="N143" s="413"/>
    </row>
    <row r="144" spans="1:27" x14ac:dyDescent="0.25">
      <c r="D144" s="413"/>
      <c r="E144" s="413"/>
      <c r="F144" s="413"/>
      <c r="G144" s="413"/>
    </row>
    <row r="145" spans="1:27" ht="15.75" thickBot="1" x14ac:dyDescent="0.3">
      <c r="B145" s="718"/>
      <c r="C145" s="718"/>
      <c r="D145" s="721"/>
      <c r="E145" s="721"/>
      <c r="F145" s="721"/>
      <c r="G145" s="721"/>
      <c r="H145" s="718"/>
      <c r="I145" s="718"/>
      <c r="J145" s="718"/>
      <c r="K145" s="718"/>
      <c r="L145" s="718"/>
      <c r="M145" s="718"/>
      <c r="N145" s="718"/>
    </row>
    <row r="146" spans="1:27" s="13" customFormat="1" ht="45" customHeight="1" x14ac:dyDescent="0.25">
      <c r="A146" s="977" t="s">
        <v>223</v>
      </c>
      <c r="B146" s="979" t="s">
        <v>224</v>
      </c>
      <c r="C146" s="981">
        <v>16</v>
      </c>
      <c r="D146" s="698"/>
      <c r="E146" s="719"/>
      <c r="F146" s="720">
        <v>46029</v>
      </c>
      <c r="G146" s="681" t="str">
        <f t="shared" ref="G146:G171" si="27">IF(WEEKDAY(F146)=2,"L",IF(WEEKDAY(F146)=3,"M",IF(WEEKDAY(F146)=4,"X",IF(WEEKDAY(F146)=5,"J",IF(WEEKDAY(F146)=6,"V",IF(WEEKDAY(F146)=7,"S","D"))))))</f>
        <v>X</v>
      </c>
      <c r="H146" s="682">
        <v>0.66666666666666663</v>
      </c>
      <c r="I146" s="682">
        <v>0.75</v>
      </c>
      <c r="J146" s="683" t="s">
        <v>225</v>
      </c>
      <c r="K146" s="693" t="s">
        <v>226</v>
      </c>
      <c r="L146" s="682">
        <f>IF(H146="–",,I146-H146)</f>
        <v>8.333333333333337E-2</v>
      </c>
      <c r="M146" s="684">
        <f>L146</f>
        <v>8.333333333333337E-2</v>
      </c>
      <c r="N146" s="681" t="s">
        <v>227</v>
      </c>
      <c r="O146" s="19"/>
      <c r="P146" s="90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s="13" customFormat="1" ht="45" customHeight="1" x14ac:dyDescent="0.25">
      <c r="A147" s="978"/>
      <c r="B147" s="980"/>
      <c r="C147" s="959"/>
      <c r="D147" s="694"/>
      <c r="E147" s="694"/>
      <c r="F147" s="685">
        <f t="shared" ref="F147:F171" si="28">F146+1</f>
        <v>46030</v>
      </c>
      <c r="G147" s="685" t="str">
        <f t="shared" si="27"/>
        <v>J</v>
      </c>
      <c r="H147" s="686">
        <v>0.66666666666666663</v>
      </c>
      <c r="I147" s="686" t="s">
        <v>98</v>
      </c>
      <c r="J147" s="687" t="s">
        <v>228</v>
      </c>
      <c r="K147" s="688" t="s">
        <v>229</v>
      </c>
      <c r="L147" s="686">
        <f>IF(H147="–",,I147-H147)</f>
        <v>0.125</v>
      </c>
      <c r="M147" s="689">
        <v>0.20833333333333334</v>
      </c>
      <c r="N147" s="690" t="s">
        <v>230</v>
      </c>
      <c r="O147" s="19"/>
      <c r="P147" s="90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s="13" customFormat="1" ht="45" customHeight="1" x14ac:dyDescent="0.25">
      <c r="A148" s="978"/>
      <c r="B148" s="980"/>
      <c r="C148" s="959"/>
      <c r="D148" s="695"/>
      <c r="E148" s="695"/>
      <c r="F148" s="691">
        <f t="shared" si="28"/>
        <v>46031</v>
      </c>
      <c r="G148" s="692" t="str">
        <f t="shared" si="27"/>
        <v>V</v>
      </c>
      <c r="H148" s="686">
        <v>0.66666666666666663</v>
      </c>
      <c r="I148" s="686">
        <v>0.79166666666666663</v>
      </c>
      <c r="J148" s="687" t="s">
        <v>231</v>
      </c>
      <c r="K148" s="693" t="s">
        <v>226</v>
      </c>
      <c r="L148" s="686">
        <v>0.125</v>
      </c>
      <c r="M148" s="689">
        <v>0.33333333333333331</v>
      </c>
      <c r="N148" s="690" t="s">
        <v>232</v>
      </c>
      <c r="O148" s="19"/>
      <c r="P148" s="91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s="13" customFormat="1" ht="45" customHeight="1" x14ac:dyDescent="0.25">
      <c r="A149" s="978"/>
      <c r="B149" s="980"/>
      <c r="C149" s="959"/>
      <c r="D149" s="696" t="s">
        <v>233</v>
      </c>
      <c r="E149" s="697" t="s">
        <v>234</v>
      </c>
      <c r="F149" s="305">
        <v>46032</v>
      </c>
      <c r="G149" s="427" t="str">
        <f>IF(WEEKDAY(F149)=2,"L",IF(WEEKDAY(F149)=3,"M",IF(WEEKDAY(F149)=4,"X",IF(WEEKDAY(F149)=5,"J",IF(WEEKDAY(F149)=6,"V",IF(WEEKDAY(F149)=7,"S","D"))))))</f>
        <v>S</v>
      </c>
      <c r="H149" s="428" t="s">
        <v>27</v>
      </c>
      <c r="I149" s="428" t="s">
        <v>27</v>
      </c>
      <c r="J149" s="544"/>
      <c r="K149" s="706"/>
      <c r="L149" s="706"/>
      <c r="M149" s="706"/>
      <c r="N149" s="706"/>
      <c r="O149" s="37"/>
      <c r="P149" s="91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s="13" customFormat="1" ht="45" customHeight="1" x14ac:dyDescent="0.25">
      <c r="A150" s="978"/>
      <c r="B150" s="980"/>
      <c r="C150" s="959"/>
      <c r="D150" s="696" t="s">
        <v>183</v>
      </c>
      <c r="E150" s="697"/>
      <c r="F150" s="305">
        <f>F149+1</f>
        <v>46033</v>
      </c>
      <c r="G150" s="427" t="str">
        <f>IF(WEEKDAY(F150)=2,"L",IF(WEEKDAY(F150)=3,"M",IF(WEEKDAY(F150)=4,"X",IF(WEEKDAY(F150)=5,"J",IF(WEEKDAY(F150)=6,"V",IF(WEEKDAY(F150)=7,"S","D"))))))</f>
        <v>D</v>
      </c>
      <c r="H150" s="428" t="s">
        <v>27</v>
      </c>
      <c r="I150" s="428" t="s">
        <v>27</v>
      </c>
      <c r="J150" s="705"/>
      <c r="K150" s="702"/>
      <c r="L150" s="703"/>
      <c r="M150" s="703"/>
      <c r="N150" s="704"/>
      <c r="O150" s="19"/>
      <c r="P150" s="90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s="13" customFormat="1" ht="45" customHeight="1" x14ac:dyDescent="0.25">
      <c r="A151" s="978"/>
      <c r="B151" s="980"/>
      <c r="C151" s="959"/>
      <c r="D151" s="698"/>
      <c r="E151" s="699"/>
      <c r="F151" s="919">
        <v>46034</v>
      </c>
      <c r="G151" s="920" t="s">
        <v>34</v>
      </c>
      <c r="H151" s="686">
        <v>0.625</v>
      </c>
      <c r="I151" s="713">
        <v>0.83333333333333337</v>
      </c>
      <c r="J151" s="714" t="s">
        <v>225</v>
      </c>
      <c r="K151" s="715" t="s">
        <v>235</v>
      </c>
      <c r="L151" s="713">
        <f>IF(H151="–",,I151-H151)</f>
        <v>0.20833333333333337</v>
      </c>
      <c r="M151" s="716">
        <v>0.54166666666666663</v>
      </c>
      <c r="N151" s="717" t="s">
        <v>236</v>
      </c>
      <c r="O151" s="41"/>
      <c r="P151" s="90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s="13" customFormat="1" ht="45" customHeight="1" x14ac:dyDescent="0.25">
      <c r="A152" s="978"/>
      <c r="B152" s="980"/>
      <c r="C152" s="959"/>
      <c r="D152" s="698"/>
      <c r="E152" s="699"/>
      <c r="F152" s="919">
        <v>46035</v>
      </c>
      <c r="G152" s="920" t="s">
        <v>60</v>
      </c>
      <c r="H152" s="703">
        <v>0.66666666666666663</v>
      </c>
      <c r="I152" s="703">
        <v>0.83333333333333337</v>
      </c>
      <c r="J152" s="687" t="s">
        <v>237</v>
      </c>
      <c r="K152" s="688" t="s">
        <v>238</v>
      </c>
      <c r="L152" s="686">
        <f t="shared" ref="L152" si="29">IF(H152="–",,I152-H152)</f>
        <v>0.16666666666666674</v>
      </c>
      <c r="M152" s="689">
        <v>0.70833333333333337</v>
      </c>
      <c r="N152" s="690" t="s">
        <v>239</v>
      </c>
      <c r="O152" s="41"/>
      <c r="P152" s="90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s="13" customFormat="1" ht="45" customHeight="1" thickBot="1" x14ac:dyDescent="0.3">
      <c r="A153" s="978"/>
      <c r="B153" s="980"/>
      <c r="C153" s="961">
        <v>17</v>
      </c>
      <c r="D153" s="700"/>
      <c r="E153" s="701"/>
      <c r="F153" s="707">
        <v>46036</v>
      </c>
      <c r="G153" s="708" t="s">
        <v>65</v>
      </c>
      <c r="H153" s="709">
        <v>0.66666666666666663</v>
      </c>
      <c r="I153" s="709" t="s">
        <v>104</v>
      </c>
      <c r="J153" s="710" t="s">
        <v>141</v>
      </c>
      <c r="K153" s="711" t="s">
        <v>229</v>
      </c>
      <c r="L153" s="709">
        <f t="shared" ref="L153" si="30">IF(H153="–",,I153-H153)</f>
        <v>0.16666666666666674</v>
      </c>
      <c r="M153" s="712">
        <v>0.875</v>
      </c>
      <c r="N153" s="708" t="s">
        <v>240</v>
      </c>
      <c r="O153" s="19"/>
      <c r="P153" s="9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s="13" customFormat="1" ht="63.75" customHeight="1" x14ac:dyDescent="0.25">
      <c r="A154" s="978"/>
      <c r="B154" s="980"/>
      <c r="C154" s="959"/>
      <c r="D154" s="389"/>
      <c r="E154" s="194"/>
      <c r="F154" s="195">
        <f>F153+1</f>
        <v>46037</v>
      </c>
      <c r="G154" s="195" t="str">
        <f t="shared" si="27"/>
        <v>J</v>
      </c>
      <c r="H154" s="372">
        <v>0.66666666666666663</v>
      </c>
      <c r="I154" s="433">
        <v>0.79166666666666663</v>
      </c>
      <c r="J154" s="434" t="s">
        <v>141</v>
      </c>
      <c r="K154" s="435" t="s">
        <v>241</v>
      </c>
      <c r="L154" s="171">
        <f>IF(H154="–",,I154-H154)</f>
        <v>0.125</v>
      </c>
      <c r="M154" s="436">
        <f>L154</f>
        <v>0.125</v>
      </c>
      <c r="N154" s="437" t="s">
        <v>242</v>
      </c>
      <c r="O154" s="15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s="13" customFormat="1" ht="45" customHeight="1" x14ac:dyDescent="0.25">
      <c r="A155" s="978"/>
      <c r="B155" s="980"/>
      <c r="C155" s="959"/>
      <c r="D155" s="389"/>
      <c r="E155" s="194"/>
      <c r="F155" s="438">
        <v>42385</v>
      </c>
      <c r="G155" s="439" t="s">
        <v>51</v>
      </c>
      <c r="H155" s="147"/>
      <c r="I155" s="289"/>
      <c r="J155" s="166" t="s">
        <v>91</v>
      </c>
      <c r="K155" s="166" t="s">
        <v>26</v>
      </c>
      <c r="L155" s="142"/>
      <c r="M155" s="143"/>
      <c r="N155" s="440"/>
      <c r="O155" s="26"/>
      <c r="P155" s="93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s="13" customFormat="1" ht="45" customHeight="1" x14ac:dyDescent="0.25">
      <c r="A156" s="978"/>
      <c r="B156" s="980"/>
      <c r="C156" s="959"/>
      <c r="D156" s="389"/>
      <c r="E156" s="194"/>
      <c r="F156" s="445">
        <v>46039</v>
      </c>
      <c r="G156" s="446" t="str">
        <f>IF(WEEKDAY(F156)=2,"L",IF(WEEKDAY(F156)=3,"M",IF(WEEKDAY(F156)=4,"X",IF(WEEKDAY(F156)=5,"J",IF(WEEKDAY(F156)=6,"V",IF(WEEKDAY(F156)=7,"S","D"))))))</f>
        <v>S</v>
      </c>
      <c r="H156" s="447" t="s">
        <v>27</v>
      </c>
      <c r="I156" s="448" t="s">
        <v>27</v>
      </c>
      <c r="J156" s="544"/>
      <c r="K156" s="556"/>
      <c r="L156" s="556"/>
      <c r="M156" s="556"/>
      <c r="N156" s="556"/>
      <c r="O156" s="26"/>
      <c r="U156" s="12"/>
      <c r="V156" s="12"/>
      <c r="W156" s="12"/>
      <c r="X156" s="12"/>
      <c r="Y156" s="12"/>
      <c r="Z156" s="12"/>
      <c r="AA156" s="12"/>
    </row>
    <row r="157" spans="1:27" s="13" customFormat="1" ht="45" customHeight="1" x14ac:dyDescent="0.25">
      <c r="A157" s="978"/>
      <c r="B157" s="980"/>
      <c r="C157" s="959"/>
      <c r="D157" s="389" t="s">
        <v>244</v>
      </c>
      <c r="E157" s="194"/>
      <c r="F157" s="199">
        <f>F156+1</f>
        <v>46040</v>
      </c>
      <c r="G157" s="452" t="str">
        <f>IF(WEEKDAY(F157)=2,"L",IF(WEEKDAY(F157)=3,"M",IF(WEEKDAY(F157)=4,"X",IF(WEEKDAY(F157)=5,"J",IF(WEEKDAY(F157)=6,"V",IF(WEEKDAY(F157)=7,"S","D"))))))</f>
        <v>D</v>
      </c>
      <c r="H157" s="447" t="s">
        <v>27</v>
      </c>
      <c r="I157" s="448" t="s">
        <v>27</v>
      </c>
      <c r="J157" s="722"/>
      <c r="K157" s="449"/>
      <c r="L157" s="142"/>
      <c r="M157" s="143"/>
      <c r="N157" s="450"/>
      <c r="O157" s="15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s="13" customFormat="1" ht="45" customHeight="1" x14ac:dyDescent="0.25">
      <c r="A158" s="978"/>
      <c r="B158" s="980"/>
      <c r="C158" s="959"/>
      <c r="D158" s="389" t="s">
        <v>183</v>
      </c>
      <c r="E158" s="451" t="s">
        <v>234</v>
      </c>
      <c r="F158" s="438">
        <f t="shared" si="28"/>
        <v>46041</v>
      </c>
      <c r="G158" s="439" t="str">
        <f t="shared" ref="G158" si="31">IF(WEEKDAY(F158)=2,"L",IF(WEEKDAY(F158)=3,"M",IF(WEEKDAY(F158)=4,"X",IF(WEEKDAY(F158)=5,"J",IF(WEEKDAY(F158)=6,"V",IF(WEEKDAY(F158)=7,"S","D"))))))</f>
        <v>L</v>
      </c>
      <c r="H158" s="147">
        <v>0.66666666666666663</v>
      </c>
      <c r="I158" s="289">
        <v>0.79166666666666663</v>
      </c>
      <c r="J158" s="434" t="s">
        <v>141</v>
      </c>
      <c r="K158" s="907" t="s">
        <v>282</v>
      </c>
      <c r="L158" s="142">
        <f t="shared" ref="L158" si="32">IF(H158="–",,I158-H158)</f>
        <v>0.125</v>
      </c>
      <c r="M158" s="143">
        <v>0.25</v>
      </c>
      <c r="N158" s="440" t="s">
        <v>245</v>
      </c>
      <c r="O158" s="41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s="13" customFormat="1" ht="45" customHeight="1" x14ac:dyDescent="0.25">
      <c r="A159" s="978"/>
      <c r="B159" s="980"/>
      <c r="C159" s="959"/>
      <c r="D159" s="389"/>
      <c r="E159" s="451"/>
      <c r="F159" s="441">
        <v>46042</v>
      </c>
      <c r="G159" s="442" t="s">
        <v>60</v>
      </c>
      <c r="H159" s="289">
        <v>0.66666666666666663</v>
      </c>
      <c r="I159" s="161">
        <v>0.79166666666666663</v>
      </c>
      <c r="J159" s="443" t="s">
        <v>280</v>
      </c>
      <c r="K159" s="505" t="s">
        <v>246</v>
      </c>
      <c r="L159" s="142">
        <f>IF(H159="–",,I159-H159)</f>
        <v>0.125</v>
      </c>
      <c r="M159" s="143">
        <v>0.375</v>
      </c>
      <c r="N159" s="444" t="s">
        <v>247</v>
      </c>
      <c r="O159" s="41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s="13" customFormat="1" ht="45" customHeight="1" x14ac:dyDescent="0.25">
      <c r="A160" s="978"/>
      <c r="B160" s="980"/>
      <c r="C160" s="959"/>
      <c r="D160" s="389"/>
      <c r="E160" s="451"/>
      <c r="F160" s="199">
        <v>46043</v>
      </c>
      <c r="G160" s="452" t="s">
        <v>65</v>
      </c>
      <c r="H160" s="142">
        <v>0.625</v>
      </c>
      <c r="I160" s="142">
        <v>0.75</v>
      </c>
      <c r="J160" s="136" t="s">
        <v>281</v>
      </c>
      <c r="K160" s="449" t="s">
        <v>248</v>
      </c>
      <c r="L160" s="142">
        <f t="shared" ref="L160" si="33">IF(H160="–",,I160-H160)</f>
        <v>0.125</v>
      </c>
      <c r="M160" s="143">
        <v>0.5</v>
      </c>
      <c r="N160" s="450" t="s">
        <v>249</v>
      </c>
      <c r="O160" s="41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s="13" customFormat="1" ht="45" customHeight="1" x14ac:dyDescent="0.25">
      <c r="A161" s="978"/>
      <c r="B161" s="980"/>
      <c r="C161" s="981">
        <v>18</v>
      </c>
      <c r="D161" s="389"/>
      <c r="E161" s="168"/>
      <c r="F161" s="739">
        <v>46044</v>
      </c>
      <c r="G161" s="377" t="s">
        <v>68</v>
      </c>
      <c r="H161" s="289">
        <v>0.66666666666666663</v>
      </c>
      <c r="I161" s="289">
        <v>0.85416666666666663</v>
      </c>
      <c r="J161" s="740" t="s">
        <v>141</v>
      </c>
      <c r="K161" s="741" t="s">
        <v>250</v>
      </c>
      <c r="L161" s="554">
        <f t="shared" ref="L161" si="34">IF(H161="–",,I161-H161)</f>
        <v>0.1875</v>
      </c>
      <c r="M161" s="138">
        <v>0.6875</v>
      </c>
      <c r="N161" s="742" t="s">
        <v>251</v>
      </c>
      <c r="O161" s="15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s="13" customFormat="1" ht="45" customHeight="1" thickBot="1" x14ac:dyDescent="0.3">
      <c r="A162" s="978"/>
      <c r="B162" s="980"/>
      <c r="C162" s="959"/>
      <c r="D162" s="499"/>
      <c r="E162" s="738"/>
      <c r="F162" s="949">
        <v>46045</v>
      </c>
      <c r="G162" s="166" t="s">
        <v>51</v>
      </c>
      <c r="H162" s="167"/>
      <c r="I162" s="167"/>
      <c r="J162" s="166" t="s">
        <v>52</v>
      </c>
      <c r="K162" s="166" t="s">
        <v>243</v>
      </c>
      <c r="L162" s="556"/>
      <c r="M162" s="556"/>
      <c r="N162" s="556"/>
      <c r="O162" s="26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s="13" customFormat="1" ht="45" customHeight="1" x14ac:dyDescent="0.25">
      <c r="A163" s="978"/>
      <c r="B163" s="980"/>
      <c r="C163" s="959"/>
      <c r="D163" s="726"/>
      <c r="E163" s="244"/>
      <c r="F163" s="456">
        <v>46046</v>
      </c>
      <c r="G163" s="457" t="str">
        <f t="shared" ref="G163:G164" si="35">IF(WEEKDAY(F163)=2,"L",IF(WEEKDAY(F163)=3,"M",IF(WEEKDAY(F163)=4,"X",IF(WEEKDAY(F163)=5,"J",IF(WEEKDAY(F163)=6,"V",IF(WEEKDAY(F163)=7,"S","D"))))))</f>
        <v>S</v>
      </c>
      <c r="H163" s="735" t="s">
        <v>27</v>
      </c>
      <c r="I163" s="323" t="s">
        <v>27</v>
      </c>
      <c r="J163" s="750"/>
      <c r="K163" s="747"/>
      <c r="L163" s="142"/>
      <c r="M163" s="143"/>
      <c r="N163" s="136"/>
      <c r="O163" s="37"/>
      <c r="W163" s="12"/>
      <c r="X163" s="12"/>
      <c r="Y163" s="12"/>
      <c r="Z163" s="12"/>
      <c r="AA163" s="12"/>
    </row>
    <row r="164" spans="1:27" s="13" customFormat="1" ht="45" customHeight="1" x14ac:dyDescent="0.25">
      <c r="A164" s="978"/>
      <c r="B164" s="980"/>
      <c r="C164" s="959"/>
      <c r="D164" s="726"/>
      <c r="E164" s="244"/>
      <c r="F164" s="305">
        <f t="shared" si="28"/>
        <v>46047</v>
      </c>
      <c r="G164" s="427" t="str">
        <f t="shared" si="35"/>
        <v>D</v>
      </c>
      <c r="H164" s="735" t="s">
        <v>27</v>
      </c>
      <c r="I164" s="323" t="s">
        <v>27</v>
      </c>
      <c r="J164" s="750"/>
      <c r="K164" s="747"/>
      <c r="L164" s="142"/>
      <c r="M164" s="143"/>
      <c r="N164" s="136"/>
      <c r="O164" s="37"/>
      <c r="W164" s="12"/>
      <c r="X164" s="12"/>
      <c r="Y164" s="12"/>
      <c r="Z164" s="12"/>
      <c r="AA164" s="12"/>
    </row>
    <row r="165" spans="1:27" s="13" customFormat="1" ht="45" customHeight="1" thickBot="1" x14ac:dyDescent="0.3">
      <c r="A165" s="978"/>
      <c r="B165" s="980"/>
      <c r="C165" s="959"/>
      <c r="D165" s="726"/>
      <c r="E165" s="244"/>
      <c r="F165" s="743">
        <v>46048</v>
      </c>
      <c r="G165" s="743" t="s">
        <v>34</v>
      </c>
      <c r="H165" s="303">
        <v>0.66666666666666663</v>
      </c>
      <c r="I165" s="303" t="s">
        <v>104</v>
      </c>
      <c r="J165" s="744" t="s">
        <v>141</v>
      </c>
      <c r="K165" s="745" t="s">
        <v>252</v>
      </c>
      <c r="L165" s="518">
        <f>IF(H165="–",,I165-H165)</f>
        <v>0.16666666666666674</v>
      </c>
      <c r="M165" s="520">
        <v>0.85416666666666663</v>
      </c>
      <c r="N165" s="746" t="s">
        <v>253</v>
      </c>
      <c r="O165" s="37"/>
      <c r="W165" s="12"/>
      <c r="X165" s="12"/>
      <c r="Y165" s="12"/>
      <c r="Z165" s="12"/>
      <c r="AA165" s="12"/>
    </row>
    <row r="166" spans="1:27" s="13" customFormat="1" ht="45" customHeight="1" x14ac:dyDescent="0.25">
      <c r="A166" s="978"/>
      <c r="B166" s="980"/>
      <c r="C166" s="959"/>
      <c r="D166" s="725"/>
      <c r="E166" s="424"/>
      <c r="F166" s="489">
        <f>F165+1</f>
        <v>46049</v>
      </c>
      <c r="G166" s="490" t="s">
        <v>60</v>
      </c>
      <c r="H166" s="414">
        <v>0.66666666666666663</v>
      </c>
      <c r="I166" s="414" t="s">
        <v>104</v>
      </c>
      <c r="J166" s="415" t="s">
        <v>141</v>
      </c>
      <c r="K166" s="491" t="s">
        <v>254</v>
      </c>
      <c r="L166" s="492">
        <f>IF(H166="–",,I166-H166)</f>
        <v>0.16666666666666674</v>
      </c>
      <c r="M166" s="493">
        <f>L166</f>
        <v>0.16666666666666674</v>
      </c>
      <c r="N166" s="494" t="s">
        <v>255</v>
      </c>
      <c r="O166" s="37"/>
      <c r="W166" s="12"/>
      <c r="X166" s="12"/>
      <c r="Y166" s="12"/>
      <c r="Z166" s="12"/>
      <c r="AA166" s="12"/>
    </row>
    <row r="167" spans="1:27" s="13" customFormat="1" ht="45" customHeight="1" x14ac:dyDescent="0.25">
      <c r="A167" s="978"/>
      <c r="B167" s="980"/>
      <c r="C167" s="959"/>
      <c r="D167" s="725"/>
      <c r="E167" s="424"/>
      <c r="F167" s="421">
        <f>F166+1</f>
        <v>46050</v>
      </c>
      <c r="G167" s="422" t="s">
        <v>65</v>
      </c>
      <c r="H167" s="417">
        <v>0.66666666666666663</v>
      </c>
      <c r="I167" s="428">
        <v>0.83333333333333337</v>
      </c>
      <c r="J167" s="418" t="s">
        <v>141</v>
      </c>
      <c r="K167" s="453" t="s">
        <v>256</v>
      </c>
      <c r="L167" s="454">
        <f t="shared" ref="L167" si="36">IF(H167="–",,I167-H167)</f>
        <v>0.16666666666666674</v>
      </c>
      <c r="M167" s="455">
        <v>0.33333333333333331</v>
      </c>
      <c r="N167" s="418" t="s">
        <v>257</v>
      </c>
      <c r="O167" s="37"/>
      <c r="W167" s="12"/>
      <c r="X167" s="12"/>
      <c r="Y167" s="12"/>
      <c r="Z167" s="12"/>
      <c r="AA167" s="12"/>
    </row>
    <row r="168" spans="1:27" s="13" customFormat="1" ht="45" customHeight="1" x14ac:dyDescent="0.25">
      <c r="A168" s="978"/>
      <c r="B168" s="980"/>
      <c r="C168" s="959"/>
      <c r="D168" s="725"/>
      <c r="E168" s="424"/>
      <c r="F168" s="461">
        <v>46051</v>
      </c>
      <c r="G168" s="426" t="s">
        <v>68</v>
      </c>
      <c r="H168" s="417">
        <v>0.66666666666666663</v>
      </c>
      <c r="I168" s="417">
        <v>0.83333333333333337</v>
      </c>
      <c r="J168" s="418" t="s">
        <v>141</v>
      </c>
      <c r="K168" s="425" t="s">
        <v>258</v>
      </c>
      <c r="L168" s="454">
        <f t="shared" ref="L168" si="37">IF(H168="–",,I168-H168)</f>
        <v>0.16666666666666674</v>
      </c>
      <c r="M168" s="455">
        <v>0.5</v>
      </c>
      <c r="N168" s="418" t="s">
        <v>259</v>
      </c>
      <c r="O168" s="37"/>
      <c r="W168" s="12"/>
      <c r="X168" s="12"/>
      <c r="Y168" s="12"/>
      <c r="Z168" s="12"/>
      <c r="AA168" s="12"/>
    </row>
    <row r="169" spans="1:27" s="13" customFormat="1" ht="45" customHeight="1" x14ac:dyDescent="0.25">
      <c r="A169" s="978"/>
      <c r="B169" s="980"/>
      <c r="C169" s="959"/>
      <c r="D169" s="725"/>
      <c r="E169" s="424"/>
      <c r="F169" s="421">
        <v>46052</v>
      </c>
      <c r="G169" s="422" t="s">
        <v>51</v>
      </c>
      <c r="H169" s="723"/>
      <c r="I169" s="724"/>
      <c r="J169" s="418" t="s">
        <v>52</v>
      </c>
      <c r="K169" s="426" t="s">
        <v>243</v>
      </c>
      <c r="L169" s="454"/>
      <c r="M169" s="455"/>
      <c r="N169" s="418"/>
      <c r="O169" s="37"/>
      <c r="W169" s="12"/>
      <c r="X169" s="12"/>
      <c r="Y169" s="12"/>
      <c r="Z169" s="12"/>
      <c r="AA169" s="12"/>
    </row>
    <row r="170" spans="1:27" s="13" customFormat="1" ht="45" customHeight="1" x14ac:dyDescent="0.25">
      <c r="A170" s="978"/>
      <c r="B170" s="980"/>
      <c r="C170" s="959"/>
      <c r="D170" s="725"/>
      <c r="E170" s="424"/>
      <c r="F170" s="456">
        <v>46053</v>
      </c>
      <c r="G170" s="457" t="str">
        <f t="shared" si="27"/>
        <v>S</v>
      </c>
      <c r="H170" s="458" t="s">
        <v>27</v>
      </c>
      <c r="I170" s="459" t="s">
        <v>27</v>
      </c>
      <c r="J170" s="750"/>
      <c r="K170" s="425"/>
      <c r="L170" s="454"/>
      <c r="M170" s="455"/>
      <c r="N170" s="418"/>
      <c r="O170" s="37"/>
      <c r="W170" s="12"/>
      <c r="X170" s="12"/>
      <c r="Y170" s="12"/>
      <c r="Z170" s="12"/>
      <c r="AA170" s="12"/>
    </row>
    <row r="171" spans="1:27" s="13" customFormat="1" ht="45" customHeight="1" x14ac:dyDescent="0.25">
      <c r="A171" s="978"/>
      <c r="B171" s="980"/>
      <c r="C171" s="959"/>
      <c r="D171" s="725" t="s">
        <v>260</v>
      </c>
      <c r="E171" s="460" t="s">
        <v>261</v>
      </c>
      <c r="F171" s="305">
        <f t="shared" si="28"/>
        <v>46054</v>
      </c>
      <c r="G171" s="427" t="str">
        <f t="shared" si="27"/>
        <v>D</v>
      </c>
      <c r="H171" s="458" t="s">
        <v>27</v>
      </c>
      <c r="I171" s="459" t="s">
        <v>27</v>
      </c>
      <c r="J171" s="577"/>
      <c r="K171" s="430"/>
      <c r="L171" s="454"/>
      <c r="M171" s="455"/>
      <c r="N171" s="429"/>
      <c r="O171" s="94"/>
      <c r="W171" s="12"/>
      <c r="X171" s="12"/>
      <c r="Y171" s="12"/>
      <c r="Z171" s="12"/>
      <c r="AA171" s="12"/>
    </row>
    <row r="172" spans="1:27" s="13" customFormat="1" ht="45" customHeight="1" x14ac:dyDescent="0.25">
      <c r="A172" s="978"/>
      <c r="B172" s="980"/>
      <c r="C172" s="959"/>
      <c r="D172" s="725" t="s">
        <v>262</v>
      </c>
      <c r="E172" s="424"/>
      <c r="F172" s="416">
        <v>46055</v>
      </c>
      <c r="G172" s="420" t="s">
        <v>34</v>
      </c>
      <c r="H172" s="417">
        <v>0.66666666666666663</v>
      </c>
      <c r="I172" s="417">
        <v>0.83333333333333337</v>
      </c>
      <c r="J172" s="418" t="s">
        <v>141</v>
      </c>
      <c r="K172" s="453" t="s">
        <v>263</v>
      </c>
      <c r="L172" s="454">
        <f>IF(H172="–",,I172-H172)</f>
        <v>0.16666666666666674</v>
      </c>
      <c r="M172" s="455">
        <v>0.66666666666666663</v>
      </c>
      <c r="N172" s="426" t="s">
        <v>264</v>
      </c>
      <c r="O172" s="94"/>
      <c r="W172" s="12"/>
      <c r="X172" s="12"/>
      <c r="Y172" s="12"/>
      <c r="Z172" s="12"/>
      <c r="AA172" s="12"/>
    </row>
    <row r="173" spans="1:27" s="13" customFormat="1" ht="45" customHeight="1" x14ac:dyDescent="0.25">
      <c r="A173" s="978"/>
      <c r="B173" s="980"/>
      <c r="C173" s="961">
        <v>19</v>
      </c>
      <c r="D173" s="806"/>
      <c r="E173" s="951"/>
      <c r="F173" s="416">
        <v>46056</v>
      </c>
      <c r="G173" s="416" t="s">
        <v>60</v>
      </c>
      <c r="H173" s="417">
        <v>0.66666666666666663</v>
      </c>
      <c r="I173" s="417">
        <v>0.83333333333333337</v>
      </c>
      <c r="J173" s="418" t="s">
        <v>141</v>
      </c>
      <c r="K173" s="453" t="s">
        <v>265</v>
      </c>
      <c r="L173" s="454">
        <f>IF(H173="–",,I173-H173)</f>
        <v>0.16666666666666674</v>
      </c>
      <c r="M173" s="455">
        <v>0.83333333333333337</v>
      </c>
      <c r="N173" s="418" t="s">
        <v>266</v>
      </c>
      <c r="O173" s="37"/>
      <c r="W173" s="12"/>
      <c r="X173" s="12"/>
      <c r="Y173" s="12"/>
      <c r="Z173" s="12"/>
      <c r="AA173" s="12"/>
    </row>
    <row r="174" spans="1:27" s="13" customFormat="1" ht="45" customHeight="1" thickBot="1" x14ac:dyDescent="0.3">
      <c r="A174" s="978"/>
      <c r="B174" s="980"/>
      <c r="C174" s="959"/>
      <c r="D174" s="950"/>
      <c r="E174" s="950"/>
      <c r="F174" s="472">
        <f>F173+1</f>
        <v>46057</v>
      </c>
      <c r="G174" s="473" t="s">
        <v>65</v>
      </c>
      <c r="H174" s="431">
        <v>0.66666666666666663</v>
      </c>
      <c r="I174" s="431">
        <v>0.79166666666666663</v>
      </c>
      <c r="J174" s="432" t="s">
        <v>141</v>
      </c>
      <c r="K174" s="474" t="s">
        <v>267</v>
      </c>
      <c r="L174" s="475">
        <f>IF(H174="–",,I174-H174)</f>
        <v>0.125</v>
      </c>
      <c r="M174" s="476">
        <v>0.95833333333333337</v>
      </c>
      <c r="N174" s="432" t="s">
        <v>268</v>
      </c>
      <c r="O174" s="95"/>
      <c r="W174" s="12"/>
      <c r="X174" s="12"/>
      <c r="Y174" s="12"/>
      <c r="Z174" s="12"/>
      <c r="AA174" s="12"/>
    </row>
    <row r="175" spans="1:27" s="13" customFormat="1" ht="45" customHeight="1" x14ac:dyDescent="0.25">
      <c r="A175" s="978"/>
      <c r="B175" s="980"/>
      <c r="C175" s="959"/>
      <c r="D175" s="163" t="s">
        <v>269</v>
      </c>
      <c r="E175" s="163"/>
      <c r="F175" s="290">
        <v>46058</v>
      </c>
      <c r="G175" s="471" t="s">
        <v>68</v>
      </c>
      <c r="H175" s="462">
        <v>0.625</v>
      </c>
      <c r="I175" s="462">
        <v>0.79166666666666663</v>
      </c>
      <c r="J175" s="463" t="s">
        <v>141</v>
      </c>
      <c r="K175" s="464" t="s">
        <v>270</v>
      </c>
      <c r="L175" s="465">
        <f>IF(H175="–",,I175-H175)</f>
        <v>0.16666666666666663</v>
      </c>
      <c r="M175" s="466">
        <f>L175</f>
        <v>0.16666666666666663</v>
      </c>
      <c r="N175" s="467" t="s">
        <v>271</v>
      </c>
      <c r="O175" s="37"/>
      <c r="W175" s="12"/>
      <c r="X175" s="12"/>
      <c r="Y175" s="12"/>
      <c r="Z175" s="12"/>
      <c r="AA175" s="12"/>
    </row>
    <row r="176" spans="1:27" s="13" customFormat="1" ht="45" customHeight="1" x14ac:dyDescent="0.25">
      <c r="A176" s="978"/>
      <c r="B176" s="980"/>
      <c r="C176" s="959"/>
      <c r="D176" s="163"/>
      <c r="E176" s="378"/>
      <c r="F176" s="730">
        <v>46059</v>
      </c>
      <c r="G176" s="731" t="s">
        <v>51</v>
      </c>
      <c r="H176" s="732">
        <v>0.625</v>
      </c>
      <c r="I176" s="733">
        <v>0.79166666666666663</v>
      </c>
      <c r="J176" s="734" t="s">
        <v>141</v>
      </c>
      <c r="K176" s="407" t="s">
        <v>270</v>
      </c>
      <c r="L176" s="468">
        <f>IF(H176="–",,I176-H176)</f>
        <v>0.16666666666666663</v>
      </c>
      <c r="M176" s="469">
        <v>0.33333333333333331</v>
      </c>
      <c r="N176" s="470" t="s">
        <v>272</v>
      </c>
      <c r="O176" s="37"/>
      <c r="W176" s="12"/>
      <c r="X176" s="12"/>
      <c r="Y176" s="12"/>
      <c r="Z176" s="12"/>
      <c r="AA176" s="12"/>
    </row>
    <row r="177" spans="1:27" s="13" customFormat="1" ht="45" customHeight="1" x14ac:dyDescent="0.25">
      <c r="A177" s="978"/>
      <c r="B177" s="980"/>
      <c r="C177" s="959"/>
      <c r="D177" s="163" t="s">
        <v>206</v>
      </c>
      <c r="E177" s="728" t="s">
        <v>273</v>
      </c>
      <c r="F177" s="456">
        <v>46060</v>
      </c>
      <c r="G177" s="457" t="s">
        <v>53</v>
      </c>
      <c r="H177" s="735" t="s">
        <v>27</v>
      </c>
      <c r="I177" s="323" t="s">
        <v>27</v>
      </c>
      <c r="J177" s="556"/>
      <c r="K177" s="556"/>
      <c r="L177" s="556"/>
      <c r="M177" s="556"/>
      <c r="N177" s="556"/>
      <c r="O177" s="26"/>
      <c r="P177" s="90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s="13" customFormat="1" ht="45" customHeight="1" x14ac:dyDescent="0.25">
      <c r="A178" s="978"/>
      <c r="B178" s="980"/>
      <c r="C178" s="959"/>
      <c r="D178" s="250"/>
      <c r="E178" s="729"/>
      <c r="F178" s="736">
        <v>46061</v>
      </c>
      <c r="G178" s="737" t="s">
        <v>54</v>
      </c>
      <c r="H178" s="735" t="s">
        <v>27</v>
      </c>
      <c r="I178" s="323" t="s">
        <v>27</v>
      </c>
      <c r="J178" s="556"/>
      <c r="K178" s="556"/>
      <c r="L178" s="556"/>
      <c r="M178" s="556"/>
      <c r="N178" s="556"/>
      <c r="O178" s="26"/>
      <c r="P178" s="90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</sheetData>
  <mergeCells count="31">
    <mergeCell ref="C94:C100"/>
    <mergeCell ref="C101:C109"/>
    <mergeCell ref="B3:B46"/>
    <mergeCell ref="B110:B142"/>
    <mergeCell ref="C135:C142"/>
    <mergeCell ref="C66:C72"/>
    <mergeCell ref="C73:C79"/>
    <mergeCell ref="C80:C88"/>
    <mergeCell ref="C89:C93"/>
    <mergeCell ref="A146:A178"/>
    <mergeCell ref="B146:B178"/>
    <mergeCell ref="C146:C152"/>
    <mergeCell ref="C153:C160"/>
    <mergeCell ref="C161:C172"/>
    <mergeCell ref="C173:C178"/>
    <mergeCell ref="A110:A141"/>
    <mergeCell ref="C110:C116"/>
    <mergeCell ref="C117:C124"/>
    <mergeCell ref="C125:C134"/>
    <mergeCell ref="C2:C7"/>
    <mergeCell ref="A3:A47"/>
    <mergeCell ref="C8:C16"/>
    <mergeCell ref="C17:C26"/>
    <mergeCell ref="C28:C33"/>
    <mergeCell ref="C34:C40"/>
    <mergeCell ref="B47:B109"/>
    <mergeCell ref="C41:C45"/>
    <mergeCell ref="C46:C52"/>
    <mergeCell ref="A48:A109"/>
    <mergeCell ref="C53:C58"/>
    <mergeCell ref="C59:C65"/>
  </mergeCells>
  <conditionalFormatting sqref="F1:F4 F177:F178 F7:F9 F146:F150 F163:F175 F11:F27 F43:F44 F50:F51 F110:F128 F153:F161 F136:F142 F29 F31:F33 F87:F88">
    <cfRule type="cellIs" dxfId="79" priority="73" operator="lessThan">
      <formula>TODAY()</formula>
    </cfRule>
  </conditionalFormatting>
  <conditionalFormatting sqref="F1:F4 F177:F178">
    <cfRule type="expression" dxfId="78" priority="70">
      <formula>H1="–"</formula>
    </cfRule>
  </conditionalFormatting>
  <conditionalFormatting sqref="F5">
    <cfRule type="cellIs" dxfId="77" priority="66" operator="lessThan">
      <formula>TODAY()</formula>
    </cfRule>
  </conditionalFormatting>
  <conditionalFormatting sqref="F6">
    <cfRule type="expression" dxfId="76" priority="212">
      <formula>H7="–"</formula>
    </cfRule>
    <cfRule type="cellIs" dxfId="75" priority="213" operator="lessThan">
      <formula>TODAY()</formula>
    </cfRule>
  </conditionalFormatting>
  <conditionalFormatting sqref="F16 F148">
    <cfRule type="expression" dxfId="74" priority="159">
      <formula>H14="–"</formula>
    </cfRule>
  </conditionalFormatting>
  <conditionalFormatting sqref="F20:F21 F53:F56">
    <cfRule type="cellIs" dxfId="73" priority="81" operator="lessThan">
      <formula>TODAY()</formula>
    </cfRule>
    <cfRule type="expression" dxfId="72" priority="80">
      <formula>H19="–"</formula>
    </cfRule>
  </conditionalFormatting>
  <conditionalFormatting sqref="F27">
    <cfRule type="expression" dxfId="71" priority="183">
      <formula>H24="–"</formula>
    </cfRule>
  </conditionalFormatting>
  <conditionalFormatting sqref="F29">
    <cfRule type="expression" dxfId="70" priority="151">
      <formula>H56="–"</formula>
    </cfRule>
  </conditionalFormatting>
  <conditionalFormatting sqref="F29:F30">
    <cfRule type="cellIs" dxfId="69" priority="86" operator="lessThan">
      <formula>TODAY()</formula>
    </cfRule>
  </conditionalFormatting>
  <conditionalFormatting sqref="F34:F37 F42 F89">
    <cfRule type="cellIs" dxfId="68" priority="93" operator="lessThan">
      <formula>TODAY()</formula>
    </cfRule>
  </conditionalFormatting>
  <conditionalFormatting sqref="F35:F37 F42 F89">
    <cfRule type="expression" dxfId="67" priority="92">
      <formula>H31="–"</formula>
    </cfRule>
  </conditionalFormatting>
  <conditionalFormatting sqref="F40:F41">
    <cfRule type="cellIs" dxfId="66" priority="190" operator="lessThan">
      <formula>TODAY()</formula>
    </cfRule>
    <cfRule type="expression" dxfId="65" priority="189">
      <formula>H34="–"</formula>
    </cfRule>
  </conditionalFormatting>
  <conditionalFormatting sqref="F46:F47">
    <cfRule type="cellIs" dxfId="64" priority="195" operator="lessThan">
      <formula>TODAY()</formula>
    </cfRule>
    <cfRule type="expression" dxfId="63" priority="194">
      <formula>H40="–"</formula>
    </cfRule>
  </conditionalFormatting>
  <conditionalFormatting sqref="F48:F49 F71 F90:F93">
    <cfRule type="expression" dxfId="62" priority="95">
      <formula>H45="–"</formula>
    </cfRule>
    <cfRule type="cellIs" dxfId="61" priority="96" operator="lessThan">
      <formula>TODAY()</formula>
    </cfRule>
  </conditionalFormatting>
  <conditionalFormatting sqref="F52">
    <cfRule type="cellIs" dxfId="60" priority="201" operator="lessThan">
      <formula>TODAY()</formula>
    </cfRule>
    <cfRule type="expression" dxfId="59" priority="200">
      <formula>H48="–"</formula>
    </cfRule>
  </conditionalFormatting>
  <conditionalFormatting sqref="F57:F68">
    <cfRule type="cellIs" dxfId="58" priority="45" operator="lessThan">
      <formula>TODAY()</formula>
    </cfRule>
  </conditionalFormatting>
  <conditionalFormatting sqref="F69:F70">
    <cfRule type="expression" dxfId="57" priority="37">
      <formula>H69="–"</formula>
    </cfRule>
    <cfRule type="cellIs" dxfId="56" priority="38" operator="lessThan">
      <formula>TODAY()</formula>
    </cfRule>
  </conditionalFormatting>
  <conditionalFormatting sqref="F72">
    <cfRule type="expression" dxfId="55" priority="47">
      <formula>H72="–"</formula>
    </cfRule>
    <cfRule type="cellIs" dxfId="54" priority="50" operator="lessThan">
      <formula>TODAY()</formula>
    </cfRule>
  </conditionalFormatting>
  <conditionalFormatting sqref="F73">
    <cfRule type="cellIs" dxfId="53" priority="128" operator="lessThan">
      <formula>TODAY()</formula>
    </cfRule>
  </conditionalFormatting>
  <conditionalFormatting sqref="F74:F76">
    <cfRule type="expression" dxfId="52" priority="118">
      <formula>H73="–"</formula>
    </cfRule>
  </conditionalFormatting>
  <conditionalFormatting sqref="F74:F84">
    <cfRule type="cellIs" dxfId="51" priority="30" operator="lessThan">
      <formula>TODAY()</formula>
    </cfRule>
  </conditionalFormatting>
  <conditionalFormatting sqref="F78:F79 F82:F83 F11:F13 F15 F17:F23 F26 F43:F44 F50:F51 F57:F67 F110:F125 F127:F128 F147 F153:F161 F163 F165:F167 F169:F170 F172:F174">
    <cfRule type="expression" dxfId="50" priority="42">
      <formula>H11="–"</formula>
    </cfRule>
  </conditionalFormatting>
  <conditionalFormatting sqref="F85:F86">
    <cfRule type="expression" dxfId="49" priority="114">
      <formula>H69="–"</formula>
    </cfRule>
    <cfRule type="cellIs" dxfId="48" priority="115" operator="lessThan">
      <formula>TODAY()</formula>
    </cfRule>
  </conditionalFormatting>
  <conditionalFormatting sqref="F87">
    <cfRule type="expression" dxfId="47" priority="206">
      <formula>H84="–"</formula>
    </cfRule>
  </conditionalFormatting>
  <conditionalFormatting sqref="F94">
    <cfRule type="expression" dxfId="46" priority="133">
      <formula>#REF!="–"</formula>
    </cfRule>
    <cfRule type="cellIs" dxfId="45" priority="134" operator="lessThan">
      <formula>TODAY()</formula>
    </cfRule>
  </conditionalFormatting>
  <conditionalFormatting sqref="F95:F109">
    <cfRule type="expression" dxfId="44" priority="89">
      <formula>H93="–"</formula>
    </cfRule>
    <cfRule type="cellIs" dxfId="43" priority="90" operator="lessThan">
      <formula>TODAY()</formula>
    </cfRule>
  </conditionalFormatting>
  <conditionalFormatting sqref="F126:F128">
    <cfRule type="expression" dxfId="42" priority="24">
      <formula>H129="–"</formula>
    </cfRule>
  </conditionalFormatting>
  <conditionalFormatting sqref="F131:F135">
    <cfRule type="cellIs" dxfId="41" priority="4" operator="lessThan">
      <formula>TODAY()</formula>
    </cfRule>
  </conditionalFormatting>
  <conditionalFormatting sqref="F132:F137">
    <cfRule type="expression" dxfId="40" priority="3">
      <formula>H132="–"</formula>
    </cfRule>
  </conditionalFormatting>
  <conditionalFormatting sqref="F138:F139">
    <cfRule type="expression" dxfId="39" priority="23">
      <formula>H139="–"</formula>
    </cfRule>
  </conditionalFormatting>
  <conditionalFormatting sqref="F141:F142">
    <cfRule type="expression" dxfId="38" priority="19">
      <formula>H141="–"</formula>
    </cfRule>
  </conditionalFormatting>
  <conditionalFormatting sqref="F175">
    <cfRule type="expression" dxfId="37" priority="136">
      <formula>H176="–"</formula>
    </cfRule>
  </conditionalFormatting>
  <conditionalFormatting sqref="F5:G5 F7:G9 F149:G150 F168:G168 F171:G171">
    <cfRule type="expression" dxfId="36" priority="65">
      <formula>#REF!="–"</formula>
    </cfRule>
  </conditionalFormatting>
  <conditionalFormatting sqref="F9:G9">
    <cfRule type="expression" dxfId="35" priority="209">
      <formula>#REF!="–"</formula>
    </cfRule>
  </conditionalFormatting>
  <conditionalFormatting sqref="F14:G14 F24:G25">
    <cfRule type="expression" dxfId="34" priority="164">
      <formula>#REF!="–"</formula>
    </cfRule>
  </conditionalFormatting>
  <conditionalFormatting sqref="F29:G34">
    <cfRule type="expression" dxfId="33" priority="85">
      <formula>#REF!="–"</formula>
    </cfRule>
  </conditionalFormatting>
  <conditionalFormatting sqref="F68:G68 F80:G81">
    <cfRule type="expression" dxfId="32" priority="106">
      <formula>#REF!="–"</formula>
    </cfRule>
  </conditionalFormatting>
  <conditionalFormatting sqref="F73:G73 G92">
    <cfRule type="expression" dxfId="31" priority="108">
      <formula>#REF!="–"</formula>
    </cfRule>
  </conditionalFormatting>
  <conditionalFormatting sqref="F84:G84">
    <cfRule type="expression" dxfId="30" priority="208">
      <formula>#REF!="–"</formula>
    </cfRule>
  </conditionalFormatting>
  <conditionalFormatting sqref="F88:G88 F140 F77:G77 F131:G133">
    <cfRule type="expression" dxfId="29" priority="205">
      <formula>#REF!="–"</formula>
    </cfRule>
  </conditionalFormatting>
  <conditionalFormatting sqref="F146:G146">
    <cfRule type="expression" dxfId="28" priority="155">
      <formula>#REF!="–"</formula>
    </cfRule>
  </conditionalFormatting>
  <conditionalFormatting sqref="F164:G165">
    <cfRule type="expression" dxfId="27" priority="1">
      <formula>#REF!="–"</formula>
    </cfRule>
  </conditionalFormatting>
  <conditionalFormatting sqref="G1:G4 G11:G13 G15 G17:G23 G26 G43:G44 G50:G51 G78:G79 G82:G83 G93:G107 G110:G125 G127:G128 G140:G142 G147 G153:G161 G163 G165:G167 G169:G170 G172:G174 G177:G178">
    <cfRule type="expression" dxfId="26" priority="69">
      <formula>H1="–"</formula>
    </cfRule>
  </conditionalFormatting>
  <conditionalFormatting sqref="G6 G138 G175">
    <cfRule type="expression" dxfId="25" priority="138">
      <formula>H7="–"</formula>
    </cfRule>
  </conditionalFormatting>
  <conditionalFormatting sqref="G16 G148">
    <cfRule type="expression" dxfId="24" priority="161">
      <formula>H14="–"</formula>
    </cfRule>
  </conditionalFormatting>
  <conditionalFormatting sqref="G20:G21 G53:G56 G74:G76">
    <cfRule type="expression" dxfId="23" priority="82">
      <formula>H19="–"</formula>
    </cfRule>
  </conditionalFormatting>
  <conditionalFormatting sqref="G27">
    <cfRule type="expression" dxfId="22" priority="152">
      <formula>H56="–"</formula>
    </cfRule>
  </conditionalFormatting>
  <conditionalFormatting sqref="G35:G37 G42 G89">
    <cfRule type="expression" dxfId="21" priority="94">
      <formula>H31="–"</formula>
    </cfRule>
  </conditionalFormatting>
  <conditionalFormatting sqref="G40:G41">
    <cfRule type="expression" dxfId="20" priority="191">
      <formula>H34="–"</formula>
    </cfRule>
  </conditionalFormatting>
  <conditionalFormatting sqref="G46:G47">
    <cfRule type="expression" dxfId="19" priority="197">
      <formula>H40="–"</formula>
    </cfRule>
  </conditionalFormatting>
  <conditionalFormatting sqref="G48:G49 G71 G87 G90:G91">
    <cfRule type="expression" dxfId="18" priority="97">
      <formula>H45="–"</formula>
    </cfRule>
  </conditionalFormatting>
  <conditionalFormatting sqref="G52">
    <cfRule type="expression" dxfId="17" priority="203">
      <formula>H48="–"</formula>
    </cfRule>
  </conditionalFormatting>
  <conditionalFormatting sqref="G57:G67">
    <cfRule type="expression" dxfId="16" priority="41">
      <formula>H57="–"</formula>
    </cfRule>
  </conditionalFormatting>
  <conditionalFormatting sqref="G69:G70">
    <cfRule type="expression" dxfId="15" priority="36">
      <formula>H69="–"</formula>
    </cfRule>
  </conditionalFormatting>
  <conditionalFormatting sqref="G72">
    <cfRule type="expression" dxfId="14" priority="46">
      <formula>H72="–"</formula>
    </cfRule>
  </conditionalFormatting>
  <conditionalFormatting sqref="G85:G86">
    <cfRule type="expression" dxfId="13" priority="116">
      <formula>H69="–"</formula>
    </cfRule>
  </conditionalFormatting>
  <conditionalFormatting sqref="G126:G128">
    <cfRule type="expression" dxfId="12" priority="25">
      <formula>H129="–"</formula>
    </cfRule>
  </conditionalFormatting>
  <conditionalFormatting sqref="G132:G137">
    <cfRule type="expression" dxfId="11" priority="2">
      <formula>H132="–"</formula>
    </cfRule>
  </conditionalFormatting>
  <conditionalFormatting sqref="H1:H5 H7:H9 H11:H27 F25 H29:H48 H50:H76 H78:H85 H87:H90 H92:H125 H127:H142 H146:H151 H153:H161 H163:H178">
    <cfRule type="cellIs" dxfId="10" priority="12" operator="equal">
      <formula>"–"</formula>
    </cfRule>
  </conditionalFormatting>
  <conditionalFormatting sqref="I1:I5 I7:I9 I11:I27 G25 I29:I48 I50:I76 I78:I85 I87:I90 I92:I125 I127:I142 I146:I151 I153:I161 I163:I178">
    <cfRule type="cellIs" dxfId="9" priority="11" operator="equal">
      <formula>"–"</formula>
    </cfRule>
  </conditionalFormatting>
  <conditionalFormatting sqref="K24">
    <cfRule type="expression" dxfId="8" priority="76" stopIfTrue="1">
      <formula>IF(#REF!="NO LECTIVO",1)</formula>
    </cfRule>
  </conditionalFormatting>
  <conditionalFormatting sqref="N14">
    <cfRule type="expression" dxfId="7" priority="68" stopIfTrue="1">
      <formula>IF(P7="NO LECTIVO",1)</formula>
    </cfRule>
  </conditionalFormatting>
  <conditionalFormatting sqref="N20:N21">
    <cfRule type="expression" dxfId="6" priority="74" stopIfTrue="1">
      <formula>IF(P22="NO LECTIVO",1)</formula>
    </cfRule>
  </conditionalFormatting>
  <conditionalFormatting sqref="N13:O15">
    <cfRule type="expression" dxfId="5" priority="75" stopIfTrue="1">
      <formula>IF(P5="NO LECTIVO",1)</formula>
    </cfRule>
  </conditionalFormatting>
  <pageMargins left="0.7" right="0.7" top="0.75" bottom="0.75" header="0.3" footer="0.3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9DC35-5B09-4048-AE47-035CB4C5CCB0}">
  <dimension ref="D1:N11"/>
  <sheetViews>
    <sheetView workbookViewId="0">
      <selection activeCell="D1" sqref="D1:N11"/>
    </sheetView>
  </sheetViews>
  <sheetFormatPr defaultColWidth="8.7109375" defaultRowHeight="15" x14ac:dyDescent="0.25"/>
  <cols>
    <col min="4" max="4" width="41" customWidth="1"/>
    <col min="5" max="5" width="21.85546875" customWidth="1"/>
    <col min="6" max="6" width="19.42578125" customWidth="1"/>
    <col min="10" max="10" width="36.85546875" customWidth="1"/>
    <col min="11" max="11" width="56.140625" customWidth="1"/>
    <col min="14" max="14" width="47.42578125" customWidth="1"/>
  </cols>
  <sheetData>
    <row r="1" spans="4:14" ht="15.75" x14ac:dyDescent="0.25">
      <c r="D1" s="31"/>
      <c r="E1" s="31"/>
      <c r="F1" s="32">
        <f>Full1!F63+1</f>
        <v>45983</v>
      </c>
      <c r="G1" s="33" t="str">
        <f t="shared" ref="G1:G11" si="0">IF(WEEKDAY(F1)=2,"L",IF(WEEKDAY(F1)=3,"M",IF(WEEKDAY(F1)=4,"X",IF(WEEKDAY(F1)=5,"J",IF(WEEKDAY(F1)=6,"V",IF(WEEKDAY(F1)=7,"S","D"))))))</f>
        <v>S</v>
      </c>
      <c r="H1" s="30" t="s">
        <v>27</v>
      </c>
      <c r="I1" s="30" t="s">
        <v>27</v>
      </c>
      <c r="J1" s="42"/>
      <c r="K1" s="43"/>
      <c r="L1" s="44"/>
      <c r="M1" s="45"/>
      <c r="N1" s="43"/>
    </row>
    <row r="2" spans="4:14" ht="15.75" x14ac:dyDescent="0.25">
      <c r="D2" s="31"/>
      <c r="E2" s="31"/>
      <c r="F2" s="32">
        <f>F1+1</f>
        <v>45984</v>
      </c>
      <c r="G2" s="33" t="str">
        <f t="shared" si="0"/>
        <v>D</v>
      </c>
      <c r="H2" s="30" t="s">
        <v>27</v>
      </c>
      <c r="I2" s="30" t="s">
        <v>27</v>
      </c>
      <c r="J2" s="42"/>
      <c r="K2" s="43"/>
      <c r="L2" s="44"/>
      <c r="M2" s="45"/>
      <c r="N2" s="43"/>
    </row>
    <row r="3" spans="4:14" ht="51.75" x14ac:dyDescent="0.25">
      <c r="D3" s="31"/>
      <c r="E3" s="31"/>
      <c r="F3" s="27">
        <v>45621</v>
      </c>
      <c r="G3" s="22" t="str">
        <f t="shared" si="0"/>
        <v>L</v>
      </c>
      <c r="H3" s="24" t="s">
        <v>18</v>
      </c>
      <c r="I3" s="24">
        <v>0.79166666666666663</v>
      </c>
      <c r="J3" s="46" t="s">
        <v>158</v>
      </c>
      <c r="K3" s="47" t="s">
        <v>142</v>
      </c>
      <c r="L3" s="34">
        <f>IF(H3="–",,I3-H3)</f>
        <v>0.125</v>
      </c>
      <c r="M3" s="48">
        <v>0.125</v>
      </c>
      <c r="N3" s="49" t="s">
        <v>143</v>
      </c>
    </row>
    <row r="4" spans="4:14" ht="39" x14ac:dyDescent="0.25">
      <c r="D4" s="31"/>
      <c r="E4" s="31"/>
      <c r="F4" s="27">
        <f t="shared" ref="F4:F11" si="1">F3+1</f>
        <v>45622</v>
      </c>
      <c r="G4" s="22" t="str">
        <f t="shared" si="0"/>
        <v>M</v>
      </c>
      <c r="H4" s="24" t="s">
        <v>18</v>
      </c>
      <c r="I4" s="24">
        <v>0.77083333333333337</v>
      </c>
      <c r="J4" s="46" t="s">
        <v>158</v>
      </c>
      <c r="K4" s="23" t="s">
        <v>274</v>
      </c>
      <c r="L4" s="24">
        <f>IF(H4="–",,I4-H4)</f>
        <v>0.10416666666666674</v>
      </c>
      <c r="M4" s="50">
        <f>L4+M3</f>
        <v>0.22916666666666674</v>
      </c>
      <c r="N4" s="51" t="s">
        <v>145</v>
      </c>
    </row>
    <row r="5" spans="4:14" ht="30.75" x14ac:dyDescent="0.25">
      <c r="D5" s="31" t="s">
        <v>147</v>
      </c>
      <c r="E5" s="31"/>
      <c r="F5" s="52">
        <f t="shared" si="1"/>
        <v>45623</v>
      </c>
      <c r="G5" s="53" t="str">
        <f t="shared" si="0"/>
        <v>X</v>
      </c>
      <c r="H5" s="54" t="s">
        <v>18</v>
      </c>
      <c r="I5" s="54">
        <v>0.79166666666666663</v>
      </c>
      <c r="J5" s="46" t="s">
        <v>158</v>
      </c>
      <c r="K5" s="55" t="s">
        <v>142</v>
      </c>
      <c r="L5" s="56">
        <v>0.125</v>
      </c>
      <c r="M5" s="57">
        <v>0.35416666666666669</v>
      </c>
      <c r="N5" s="58" t="s">
        <v>146</v>
      </c>
    </row>
    <row r="6" spans="4:14" ht="30" x14ac:dyDescent="0.25">
      <c r="D6" s="31" t="s">
        <v>150</v>
      </c>
      <c r="E6" s="31" t="s">
        <v>275</v>
      </c>
      <c r="F6" s="59">
        <f t="shared" si="1"/>
        <v>45624</v>
      </c>
      <c r="G6" s="60" t="str">
        <f t="shared" si="0"/>
        <v>J</v>
      </c>
      <c r="H6" s="44">
        <v>0.66666666666666663</v>
      </c>
      <c r="I6" s="44">
        <v>0.75</v>
      </c>
      <c r="J6" s="46" t="s">
        <v>158</v>
      </c>
      <c r="K6" s="21" t="s">
        <v>148</v>
      </c>
      <c r="L6" s="25">
        <v>8.3333333333333329E-2</v>
      </c>
      <c r="M6" s="50">
        <f>L6+M5</f>
        <v>0.4375</v>
      </c>
      <c r="N6" s="61" t="s">
        <v>149</v>
      </c>
    </row>
    <row r="7" spans="4:14" ht="75" x14ac:dyDescent="0.25">
      <c r="D7" s="31"/>
      <c r="E7" s="31"/>
      <c r="F7" s="27">
        <f t="shared" si="1"/>
        <v>45625</v>
      </c>
      <c r="G7" s="22" t="str">
        <f t="shared" si="0"/>
        <v>V</v>
      </c>
      <c r="H7" s="24" t="s">
        <v>18</v>
      </c>
      <c r="I7" s="24">
        <v>0.79166666666666663</v>
      </c>
      <c r="J7" s="46" t="s">
        <v>158</v>
      </c>
      <c r="K7" s="62" t="s">
        <v>155</v>
      </c>
      <c r="L7" s="28">
        <v>0.125</v>
      </c>
      <c r="M7" s="63">
        <f>L7+M6</f>
        <v>0.5625</v>
      </c>
      <c r="N7" s="29" t="s">
        <v>156</v>
      </c>
    </row>
    <row r="8" spans="4:14" ht="15.75" x14ac:dyDescent="0.25">
      <c r="D8" s="31"/>
      <c r="E8" s="31"/>
      <c r="F8" s="64">
        <f t="shared" si="1"/>
        <v>45626</v>
      </c>
      <c r="G8" s="65" t="str">
        <f t="shared" si="0"/>
        <v>S</v>
      </c>
      <c r="H8" s="66"/>
      <c r="I8" s="67"/>
      <c r="J8" s="68"/>
      <c r="K8" s="68"/>
      <c r="L8" s="68"/>
      <c r="M8" s="69"/>
      <c r="N8" s="68"/>
    </row>
    <row r="9" spans="4:14" ht="15.75" x14ac:dyDescent="0.25">
      <c r="D9" s="31"/>
      <c r="E9" s="31"/>
      <c r="F9" s="70">
        <f t="shared" si="1"/>
        <v>45627</v>
      </c>
      <c r="G9" s="71" t="str">
        <f t="shared" si="0"/>
        <v>D</v>
      </c>
      <c r="H9" s="72"/>
      <c r="I9" s="72"/>
      <c r="J9" s="68"/>
      <c r="K9" s="68"/>
      <c r="L9" s="68"/>
      <c r="M9" s="69"/>
      <c r="N9" s="68"/>
    </row>
    <row r="10" spans="4:14" ht="30" x14ac:dyDescent="0.25">
      <c r="D10" s="31"/>
      <c r="E10" s="31"/>
      <c r="F10" s="73">
        <f t="shared" si="1"/>
        <v>45628</v>
      </c>
      <c r="G10" s="74" t="str">
        <f t="shared" si="0"/>
        <v>L</v>
      </c>
      <c r="H10" s="24">
        <v>0.70833333333333337</v>
      </c>
      <c r="I10" s="24">
        <v>0.79166666666666663</v>
      </c>
      <c r="J10" s="46" t="s">
        <v>158</v>
      </c>
      <c r="K10" s="75" t="s">
        <v>148</v>
      </c>
      <c r="L10" s="34">
        <f>IF(H10="–",,I10-H10)</f>
        <v>8.3333333333333259E-2</v>
      </c>
      <c r="M10" s="76">
        <f>L10+M7</f>
        <v>0.64583333333333326</v>
      </c>
      <c r="N10" s="77" t="s">
        <v>157</v>
      </c>
    </row>
    <row r="11" spans="4:14" ht="45.75" thickBot="1" x14ac:dyDescent="0.3">
      <c r="D11" s="78"/>
      <c r="E11" s="79"/>
      <c r="F11" s="80">
        <f t="shared" si="1"/>
        <v>45629</v>
      </c>
      <c r="G11" s="81" t="str">
        <f t="shared" si="0"/>
        <v>M</v>
      </c>
      <c r="H11" s="82" t="s">
        <v>18</v>
      </c>
      <c r="I11" s="82">
        <v>0.79166666666666663</v>
      </c>
      <c r="J11" s="83" t="s">
        <v>158</v>
      </c>
      <c r="K11" s="84" t="s">
        <v>142</v>
      </c>
      <c r="L11" s="82">
        <f>IF(H11="–",,I11-H11)</f>
        <v>0.125</v>
      </c>
      <c r="M11" s="85">
        <f>L11+M10</f>
        <v>0.77083333333333326</v>
      </c>
      <c r="N11" s="86" t="s">
        <v>276</v>
      </c>
    </row>
  </sheetData>
  <conditionalFormatting sqref="F1:F11">
    <cfRule type="expression" dxfId="4" priority="2">
      <formula>H1="–"</formula>
    </cfRule>
    <cfRule type="cellIs" dxfId="3" priority="5" operator="lessThan">
      <formula>TODAY()</formula>
    </cfRule>
  </conditionalFormatting>
  <conditionalFormatting sqref="G1:G11">
    <cfRule type="expression" dxfId="2" priority="1">
      <formula>H1="–"</formula>
    </cfRule>
  </conditionalFormatting>
  <conditionalFormatting sqref="H1:H11">
    <cfRule type="cellIs" dxfId="1" priority="4" operator="equal">
      <formula>"–"</formula>
    </cfRule>
  </conditionalFormatting>
  <conditionalFormatting sqref="I1:I11">
    <cfRule type="cellIs" dxfId="0" priority="3" operator="equal">
      <formula>"–"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55dddb-a391-4aa3-9a99-16530576b00d">
      <Terms xmlns="http://schemas.microsoft.com/office/infopath/2007/PartnerControls"/>
    </lcf76f155ced4ddcb4097134ff3c332f>
    <TaxCatchAll xmlns="c0001be1-8b0b-4b8f-bf63-ce25f37e72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23BDC6BCD434CB9296C0BDA8D776C" ma:contentTypeVersion="15" ma:contentTypeDescription="Crea un document nou" ma:contentTypeScope="" ma:versionID="43eead58f737140d9367293b34973212">
  <xsd:schema xmlns:xsd="http://www.w3.org/2001/XMLSchema" xmlns:xs="http://www.w3.org/2001/XMLSchema" xmlns:p="http://schemas.microsoft.com/office/2006/metadata/properties" xmlns:ns2="8e55dddb-a391-4aa3-9a99-16530576b00d" xmlns:ns3="c0001be1-8b0b-4b8f-bf63-ce25f37e72e0" targetNamespace="http://schemas.microsoft.com/office/2006/metadata/properties" ma:root="true" ma:fieldsID="c15facb7d95e12e483790b96db39a467" ns2:_="" ns3:_="">
    <xsd:import namespace="8e55dddb-a391-4aa3-9a99-16530576b00d"/>
    <xsd:import namespace="c0001be1-8b0b-4b8f-bf63-ce25f37e7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5dddb-a391-4aa3-9a99-16530576b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01be1-8b0b-4b8f-bf63-ce25f37e72e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4e55f19-bf27-4432-b473-f5227635df15}" ma:internalName="TaxCatchAll" ma:showField="CatchAllData" ma:web="c0001be1-8b0b-4b8f-bf63-ce25f37e72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AA8373-649A-4A3E-8A5E-669B34B79B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323A81-0FBC-4FC4-B447-6DE1DD2D4B53}">
  <ds:schemaRefs>
    <ds:schemaRef ds:uri="http://schemas.microsoft.com/office/2006/metadata/properties"/>
    <ds:schemaRef ds:uri="http://schemas.microsoft.com/office/infopath/2007/PartnerControls"/>
    <ds:schemaRef ds:uri="8e55dddb-a391-4aa3-9a99-16530576b00d"/>
    <ds:schemaRef ds:uri="c0001be1-8b0b-4b8f-bf63-ce25f37e72e0"/>
  </ds:schemaRefs>
</ds:datastoreItem>
</file>

<file path=customXml/itemProps3.xml><?xml version="1.0" encoding="utf-8"?>
<ds:datastoreItem xmlns:ds="http://schemas.openxmlformats.org/officeDocument/2006/customXml" ds:itemID="{0E0FD93B-8FE3-485D-B6DA-239239857C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55dddb-a391-4aa3-9a99-16530576b00d"/>
    <ds:schemaRef ds:uri="c0001be1-8b0b-4b8f-bf63-ce25f37e7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Full1</vt:lpstr>
      <vt:lpstr>Full2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Vicente Bernabeu Aguilar</dc:creator>
  <cp:keywords/>
  <dc:description/>
  <cp:lastModifiedBy>David Vicente Bernabeu Aguilar</cp:lastModifiedBy>
  <cp:revision/>
  <dcterms:created xsi:type="dcterms:W3CDTF">2024-05-29T12:07:34Z</dcterms:created>
  <dcterms:modified xsi:type="dcterms:W3CDTF">2025-09-19T10:59:29Z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0x010100FAC23BDC6BCD434CB9296C0BDA8D776C</vt:lpwstr>
  </property>
  <property fmtid="{D5CDD505-2E9C-101B-9397-08002B2CF9AE}" pid="3" name="MediaServiceImageTags">
    <vt:lpwstr/>
  </property>
</Properties>
</file>